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ate1904="1" showInkAnnotation="0" autoCompressPictures="0"/>
  <bookViews>
    <workbookView xWindow="2685" yWindow="-60" windowWidth="24240" windowHeight="13380" tabRatio="210"/>
  </bookViews>
  <sheets>
    <sheet name="Notas" sheetId="1" r:id="rId1"/>
    <sheet name="Para Web" sheetId="4" r:id="rId2"/>
  </sheets>
  <definedNames>
    <definedName name="_xlnm.Print_Area" localSheetId="0">Notas!$B$1:$H$90</definedName>
    <definedName name="_xlnm.Print_Area" localSheetId="1">'Para Web'!$A$1:$H$92</definedName>
    <definedName name="HTML_CodePage" hidden="1">1252</definedName>
    <definedName name="HTML_Control" localSheetId="1" hidden="1">{"'Para Web'!$A$1:$G$76"}</definedName>
    <definedName name="HTML_Control" hidden="1">{"'Para Web'!$A$2:$G$82"}</definedName>
    <definedName name="HTML_Description" hidden="1">""</definedName>
    <definedName name="HTML_Email" hidden="1">"ketty @ ime . unicamp . br"</definedName>
    <definedName name="HTML_Header" hidden="1">""</definedName>
    <definedName name="HTML_LastUpdate" hidden="1">"11/12/02"</definedName>
    <definedName name="HTML_LineAfter" hidden="1">FALSE</definedName>
    <definedName name="HTML_LineBefore" hidden="1">FALSE</definedName>
    <definedName name="HTML_Name" hidden="1">"Profa. Ketty A. de Rezende"</definedName>
    <definedName name="HTML_OBDlg2" hidden="1">TRUE</definedName>
    <definedName name="HTML_OBDlg3" hidden="1">TRUE</definedName>
    <definedName name="HTML_OBDlg4" hidden="1">TRUE</definedName>
    <definedName name="HTML_OS" hidden="1">0</definedName>
    <definedName name="HTML_PathFile" hidden="1">"C:\WINDOWS\Desktop\Notas.html"</definedName>
    <definedName name="HTML_PathFileMac" hidden="1">"Private:Desktop Folder:ma311:Notas.html"</definedName>
    <definedName name="HTML_PathTemplate" hidden="1">"C:\WINNT\Profiles\rezende\Desktop\Personal\Ketty\MA311\NotasTemplate.htm"</definedName>
    <definedName name="HTML_Title" hidden="1">"Notas de MA311"</definedName>
    <definedName name="_xlnm.Print_Titles" localSheetId="0">Notas!$3:$3</definedName>
    <definedName name="_xlnm.Print_Titles" localSheetId="1">'Para Web'!$5:$5</definedName>
  </definedNames>
  <calcPr calcId="144525"/>
  <extLst>
    <ext xmlns:mx="http://schemas.microsoft.com/office/mac/excel/2008/main" uri="http://schemas.microsoft.com/office/mac/excel/2008/main">
      <mx:ArchID Flags="2"/>
    </ext>
  </extLst>
</workbook>
</file>

<file path=xl/calcChain.xml><?xml version="1.0" encoding="utf-8"?>
<calcChain xmlns="http://schemas.openxmlformats.org/spreadsheetml/2006/main">
  <c r="B90" i="1" l="1"/>
  <c r="B89" i="1"/>
  <c r="B88" i="1"/>
  <c r="E1" i="1" l="1"/>
  <c r="E5" i="1"/>
  <c r="G5" i="1"/>
  <c r="E6" i="1"/>
  <c r="G6" i="1"/>
  <c r="E7" i="1"/>
  <c r="G7" i="1"/>
  <c r="E8" i="1"/>
  <c r="G8" i="1"/>
  <c r="E9" i="1"/>
  <c r="G9" i="1"/>
  <c r="E10" i="1"/>
  <c r="G10" i="1"/>
  <c r="E11" i="1"/>
  <c r="G11" i="1"/>
  <c r="E12" i="1"/>
  <c r="G12" i="1"/>
  <c r="E13" i="1"/>
  <c r="G13" i="1"/>
  <c r="E14" i="1"/>
  <c r="G14" i="1"/>
  <c r="E15" i="1"/>
  <c r="G15" i="1"/>
  <c r="E16" i="1"/>
  <c r="G16" i="1"/>
  <c r="E17" i="1"/>
  <c r="G17" i="1"/>
  <c r="E18" i="1"/>
  <c r="E19" i="1"/>
  <c r="E21" i="4" s="1"/>
  <c r="E20" i="1"/>
  <c r="G20" i="1" s="1"/>
  <c r="G22" i="4" s="1"/>
  <c r="H22" i="4" s="1"/>
  <c r="E21" i="1"/>
  <c r="E23" i="4" s="1"/>
  <c r="E22" i="1"/>
  <c r="G22" i="1" s="1"/>
  <c r="G24" i="4" s="1"/>
  <c r="H24" i="4" s="1"/>
  <c r="E23" i="1"/>
  <c r="G23" i="1"/>
  <c r="E24" i="1"/>
  <c r="G24" i="1" s="1"/>
  <c r="G26" i="4" s="1"/>
  <c r="H26" i="4" s="1"/>
  <c r="E25" i="1"/>
  <c r="G25" i="1" s="1"/>
  <c r="G27" i="4" s="1"/>
  <c r="H27" i="4" s="1"/>
  <c r="E26" i="1"/>
  <c r="G26" i="1" s="1"/>
  <c r="G28" i="4" s="1"/>
  <c r="H28" i="4" s="1"/>
  <c r="E27" i="1"/>
  <c r="E29" i="4" s="1"/>
  <c r="G27" i="1"/>
  <c r="G29" i="4" s="1"/>
  <c r="H29" i="4" s="1"/>
  <c r="E28" i="1"/>
  <c r="G28" i="1" s="1"/>
  <c r="G30" i="4" s="1"/>
  <c r="H30" i="4" s="1"/>
  <c r="E29" i="1"/>
  <c r="E31" i="4" s="1"/>
  <c r="E30" i="1"/>
  <c r="G30" i="1" s="1"/>
  <c r="G32" i="4" s="1"/>
  <c r="H32" i="4" s="1"/>
  <c r="E31" i="1"/>
  <c r="E33" i="4" s="1"/>
  <c r="E32" i="1"/>
  <c r="G32" i="1" s="1"/>
  <c r="G34" i="4" s="1"/>
  <c r="H34" i="4" s="1"/>
  <c r="E33" i="1"/>
  <c r="G33" i="1" s="1"/>
  <c r="G35" i="4" s="1"/>
  <c r="H35" i="4" s="1"/>
  <c r="E34" i="1"/>
  <c r="G34" i="1" s="1"/>
  <c r="G36" i="4" s="1"/>
  <c r="H36" i="4" s="1"/>
  <c r="E35" i="1"/>
  <c r="E37" i="4" s="1"/>
  <c r="G35" i="1"/>
  <c r="G37" i="4" s="1"/>
  <c r="H37" i="4" s="1"/>
  <c r="E36" i="1"/>
  <c r="G36" i="1" s="1"/>
  <c r="G38" i="4" s="1"/>
  <c r="H38" i="4" s="1"/>
  <c r="E37" i="1"/>
  <c r="E39" i="4" s="1"/>
  <c r="E38" i="1"/>
  <c r="G38" i="1" s="1"/>
  <c r="G40" i="4" s="1"/>
  <c r="H40" i="4" s="1"/>
  <c r="E39" i="1"/>
  <c r="E41" i="4" s="1"/>
  <c r="G39" i="1"/>
  <c r="G41" i="4" s="1"/>
  <c r="H41" i="4" s="1"/>
  <c r="E40" i="1"/>
  <c r="G40" i="1" s="1"/>
  <c r="G42" i="4" s="1"/>
  <c r="H42" i="4" s="1"/>
  <c r="E41" i="1"/>
  <c r="G41" i="1" s="1"/>
  <c r="G43" i="4" s="1"/>
  <c r="H43" i="4" s="1"/>
  <c r="E42" i="1"/>
  <c r="G42" i="1" s="1"/>
  <c r="G44" i="4" s="1"/>
  <c r="H44" i="4" s="1"/>
  <c r="E43" i="1"/>
  <c r="G43" i="1" s="1"/>
  <c r="G45" i="4" s="1"/>
  <c r="H45" i="4" s="1"/>
  <c r="E44" i="1"/>
  <c r="G44" i="1" s="1"/>
  <c r="G46" i="4" s="1"/>
  <c r="H46" i="4" s="1"/>
  <c r="E45" i="1"/>
  <c r="E47" i="4" s="1"/>
  <c r="E46" i="1"/>
  <c r="G46" i="1" s="1"/>
  <c r="G48" i="4" s="1"/>
  <c r="H48" i="4" s="1"/>
  <c r="E47" i="1"/>
  <c r="E49" i="4" s="1"/>
  <c r="G47" i="1"/>
  <c r="G49" i="4" s="1"/>
  <c r="H49" i="4" s="1"/>
  <c r="E48" i="1"/>
  <c r="G48" i="1" s="1"/>
  <c r="G50" i="4" s="1"/>
  <c r="H50" i="4" s="1"/>
  <c r="E49" i="1"/>
  <c r="G49" i="1" s="1"/>
  <c r="G51" i="4" s="1"/>
  <c r="H51" i="4" s="1"/>
  <c r="E50" i="1"/>
  <c r="G50" i="1" s="1"/>
  <c r="G52" i="4" s="1"/>
  <c r="H52" i="4" s="1"/>
  <c r="E51" i="1"/>
  <c r="E53" i="4" s="1"/>
  <c r="G51" i="1"/>
  <c r="G53" i="4" s="1"/>
  <c r="H53" i="4" s="1"/>
  <c r="E52" i="1"/>
  <c r="G52" i="1" s="1"/>
  <c r="G54" i="4" s="1"/>
  <c r="H54" i="4" s="1"/>
  <c r="E53" i="1"/>
  <c r="E55" i="4" s="1"/>
  <c r="E54" i="1"/>
  <c r="G54" i="1" s="1"/>
  <c r="G56" i="4" s="1"/>
  <c r="H56" i="4" s="1"/>
  <c r="E55" i="1"/>
  <c r="G55" i="1" s="1"/>
  <c r="G57" i="4" s="1"/>
  <c r="H57" i="4" s="1"/>
  <c r="E56" i="1"/>
  <c r="G56" i="1" s="1"/>
  <c r="G58" i="4" s="1"/>
  <c r="H58" i="4" s="1"/>
  <c r="E57" i="1"/>
  <c r="G57" i="1" s="1"/>
  <c r="G59" i="4" s="1"/>
  <c r="H59" i="4" s="1"/>
  <c r="E58" i="1"/>
  <c r="G58" i="1" s="1"/>
  <c r="G60" i="4" s="1"/>
  <c r="H60" i="4" s="1"/>
  <c r="E59" i="1"/>
  <c r="E61" i="4" s="1"/>
  <c r="E60" i="1"/>
  <c r="G60" i="1" s="1"/>
  <c r="G62" i="4" s="1"/>
  <c r="H62" i="4" s="1"/>
  <c r="E61" i="1"/>
  <c r="E63" i="4" s="1"/>
  <c r="E62" i="1"/>
  <c r="G62" i="1" s="1"/>
  <c r="G64" i="4" s="1"/>
  <c r="H64" i="4" s="1"/>
  <c r="E63" i="1"/>
  <c r="E65" i="4" s="1"/>
  <c r="G63" i="1"/>
  <c r="G65" i="4" s="1"/>
  <c r="H65" i="4" s="1"/>
  <c r="E64" i="1"/>
  <c r="G64" i="1" s="1"/>
  <c r="G66" i="4" s="1"/>
  <c r="H66" i="4" s="1"/>
  <c r="E65" i="1"/>
  <c r="G65" i="1" s="1"/>
  <c r="G67" i="4" s="1"/>
  <c r="H67" i="4" s="1"/>
  <c r="E66" i="1"/>
  <c r="G66" i="1" s="1"/>
  <c r="G68" i="4" s="1"/>
  <c r="H68" i="4" s="1"/>
  <c r="E67" i="1"/>
  <c r="G67" i="1" s="1"/>
  <c r="G69" i="4" s="1"/>
  <c r="H69" i="4" s="1"/>
  <c r="E68" i="1"/>
  <c r="G68" i="1" s="1"/>
  <c r="G70" i="4" s="1"/>
  <c r="H70" i="4" s="1"/>
  <c r="E69" i="1"/>
  <c r="G69" i="1" s="1"/>
  <c r="G71" i="4" s="1"/>
  <c r="H71" i="4" s="1"/>
  <c r="E70" i="1"/>
  <c r="E72" i="4" s="1"/>
  <c r="E71" i="1"/>
  <c r="G71" i="1" s="1"/>
  <c r="G73" i="4" s="1"/>
  <c r="H73" i="4" s="1"/>
  <c r="E72" i="1"/>
  <c r="G72" i="1" s="1"/>
  <c r="G74" i="4" s="1"/>
  <c r="H74" i="4" s="1"/>
  <c r="E73" i="1"/>
  <c r="G73" i="1" s="1"/>
  <c r="G75" i="4" s="1"/>
  <c r="H75" i="4" s="1"/>
  <c r="E74" i="1"/>
  <c r="G74" i="1" s="1"/>
  <c r="G76" i="4" s="1"/>
  <c r="H76" i="4" s="1"/>
  <c r="E75" i="1"/>
  <c r="E77" i="4" s="1"/>
  <c r="E76" i="1"/>
  <c r="G76" i="1" s="1"/>
  <c r="G78" i="4" s="1"/>
  <c r="H78" i="4" s="1"/>
  <c r="E77" i="1"/>
  <c r="G77" i="1" s="1"/>
  <c r="G79" i="4" s="1"/>
  <c r="H79" i="4" s="1"/>
  <c r="E78" i="1"/>
  <c r="E80" i="4" s="1"/>
  <c r="E79" i="1"/>
  <c r="G79" i="1"/>
  <c r="E80" i="1"/>
  <c r="G80" i="1"/>
  <c r="E81" i="1"/>
  <c r="G81" i="1"/>
  <c r="E82" i="1"/>
  <c r="G82" i="1"/>
  <c r="E83" i="1"/>
  <c r="G83" i="1"/>
  <c r="E84" i="1"/>
  <c r="G84" i="1"/>
  <c r="E85" i="1"/>
  <c r="G85" i="1"/>
  <c r="E86" i="1"/>
  <c r="G86" i="1"/>
  <c r="E87" i="1"/>
  <c r="G87" i="1"/>
  <c r="E4" i="1"/>
  <c r="G4" i="1"/>
  <c r="E2" i="1"/>
  <c r="K24" i="1"/>
  <c r="K29" i="1"/>
  <c r="K21" i="1"/>
  <c r="K48" i="1"/>
  <c r="K62" i="1"/>
  <c r="K28" i="1"/>
  <c r="C88" i="1"/>
  <c r="C90" i="4" s="1"/>
  <c r="D88" i="1"/>
  <c r="D90" i="4" s="1"/>
  <c r="F88" i="1"/>
  <c r="F90" i="4" s="1"/>
  <c r="C89" i="1"/>
  <c r="C91" i="4" s="1"/>
  <c r="D89" i="1"/>
  <c r="D91" i="4" s="1"/>
  <c r="F89" i="1"/>
  <c r="F91" i="4" s="1"/>
  <c r="C90" i="1"/>
  <c r="C92" i="4" s="1"/>
  <c r="D90" i="1"/>
  <c r="D92" i="4" s="1"/>
  <c r="F90" i="1"/>
  <c r="F92" i="4" s="1"/>
  <c r="K85" i="1"/>
  <c r="K37" i="1"/>
  <c r="K52" i="1"/>
  <c r="K43" i="1"/>
  <c r="K51" i="1"/>
  <c r="K12" i="1"/>
  <c r="K39" i="1"/>
  <c r="K57" i="1"/>
  <c r="K26" i="1"/>
  <c r="K17" i="1"/>
  <c r="K42" i="1"/>
  <c r="K7" i="1"/>
  <c r="K19" i="1"/>
  <c r="K33" i="1"/>
  <c r="K16" i="1"/>
  <c r="K69" i="1"/>
  <c r="K40" i="1"/>
  <c r="K4" i="1"/>
  <c r="K77" i="1"/>
  <c r="K23" i="1"/>
  <c r="K27" i="1"/>
  <c r="K84" i="1"/>
  <c r="K36" i="1"/>
  <c r="K72" i="1"/>
  <c r="K76" i="1"/>
  <c r="K73" i="1"/>
  <c r="K63" i="1"/>
  <c r="K41" i="1"/>
  <c r="K71" i="1"/>
  <c r="K64" i="1"/>
  <c r="K81" i="1"/>
  <c r="K25" i="1"/>
  <c r="K56" i="1"/>
  <c r="K74" i="1"/>
  <c r="K67" i="1"/>
  <c r="K53" i="1"/>
  <c r="K10" i="1"/>
  <c r="K8" i="1"/>
  <c r="K9" i="1"/>
  <c r="K11" i="1"/>
  <c r="K20" i="1"/>
  <c r="K66" i="1"/>
  <c r="K5" i="1"/>
  <c r="K86" i="1"/>
  <c r="K70" i="1"/>
  <c r="K15" i="1"/>
  <c r="K54" i="1"/>
  <c r="K46" i="1"/>
  <c r="K80" i="1"/>
  <c r="K38" i="1"/>
  <c r="K30" i="1"/>
  <c r="K59" i="1"/>
  <c r="K34" i="1"/>
  <c r="K68" i="1"/>
  <c r="K32" i="1"/>
  <c r="K50" i="1"/>
  <c r="K22" i="1"/>
  <c r="K18" i="1"/>
  <c r="K55" i="1"/>
  <c r="K49" i="1"/>
  <c r="K31" i="1"/>
  <c r="K35" i="1"/>
  <c r="K78" i="1"/>
  <c r="K79" i="1"/>
  <c r="K44" i="1"/>
  <c r="K65" i="1"/>
  <c r="K58" i="1"/>
  <c r="K87" i="1"/>
  <c r="K45" i="1"/>
  <c r="K6" i="1"/>
  <c r="K61" i="1"/>
  <c r="K83" i="1"/>
  <c r="K13" i="1"/>
  <c r="K47" i="1"/>
  <c r="K82" i="1"/>
  <c r="K60" i="1"/>
  <c r="K14" i="1"/>
  <c r="K75" i="1"/>
  <c r="G1" i="1"/>
  <c r="G2" i="1"/>
  <c r="F7" i="4"/>
  <c r="F8" i="4"/>
  <c r="F9" i="4"/>
  <c r="F10" i="4"/>
  <c r="F11" i="4"/>
  <c r="F12" i="4"/>
  <c r="F13" i="4"/>
  <c r="F14" i="4"/>
  <c r="F15" i="4"/>
  <c r="F16" i="4"/>
  <c r="F17" i="4"/>
  <c r="F18" i="4"/>
  <c r="F19" i="4"/>
  <c r="F20" i="4"/>
  <c r="F21" i="4"/>
  <c r="F22" i="4"/>
  <c r="F23" i="4"/>
  <c r="F24" i="4"/>
  <c r="F25" i="4"/>
  <c r="F26" i="4"/>
  <c r="F27" i="4"/>
  <c r="F28" i="4"/>
  <c r="F29" i="4"/>
  <c r="F30" i="4"/>
  <c r="F31" i="4"/>
  <c r="F32" i="4"/>
  <c r="F33" i="4"/>
  <c r="F34" i="4"/>
  <c r="F35" i="4"/>
  <c r="F36" i="4"/>
  <c r="F37" i="4"/>
  <c r="F38" i="4"/>
  <c r="F39" i="4"/>
  <c r="F40" i="4"/>
  <c r="F41" i="4"/>
  <c r="F42" i="4"/>
  <c r="F43" i="4"/>
  <c r="F44" i="4"/>
  <c r="F45" i="4"/>
  <c r="F46" i="4"/>
  <c r="F47" i="4"/>
  <c r="F48" i="4"/>
  <c r="F49" i="4"/>
  <c r="F50" i="4"/>
  <c r="F51" i="4"/>
  <c r="F52" i="4"/>
  <c r="F53" i="4"/>
  <c r="F54" i="4"/>
  <c r="F55" i="4"/>
  <c r="F56" i="4"/>
  <c r="F57" i="4"/>
  <c r="F58" i="4"/>
  <c r="F59" i="4"/>
  <c r="F60" i="4"/>
  <c r="F61" i="4"/>
  <c r="F62" i="4"/>
  <c r="F63" i="4"/>
  <c r="F64" i="4"/>
  <c r="F65" i="4"/>
  <c r="F66" i="4"/>
  <c r="F67" i="4"/>
  <c r="F68" i="4"/>
  <c r="F69" i="4"/>
  <c r="F70" i="4"/>
  <c r="F71" i="4"/>
  <c r="F72" i="4"/>
  <c r="F73" i="4"/>
  <c r="F74" i="4"/>
  <c r="F75" i="4"/>
  <c r="F76" i="4"/>
  <c r="F77" i="4"/>
  <c r="F78" i="4"/>
  <c r="F79" i="4"/>
  <c r="F80" i="4"/>
  <c r="F81" i="4"/>
  <c r="F82" i="4"/>
  <c r="F83" i="4"/>
  <c r="F84" i="4"/>
  <c r="F85" i="4"/>
  <c r="F86" i="4"/>
  <c r="F87" i="4"/>
  <c r="F88" i="4"/>
  <c r="F89" i="4"/>
  <c r="F6" i="4"/>
  <c r="G7" i="4"/>
  <c r="H7" i="4"/>
  <c r="G8" i="4"/>
  <c r="H8" i="4"/>
  <c r="G9" i="4"/>
  <c r="H9" i="4"/>
  <c r="G10" i="4"/>
  <c r="H10" i="4"/>
  <c r="G11" i="4"/>
  <c r="H11" i="4"/>
  <c r="G12" i="4"/>
  <c r="H12" i="4"/>
  <c r="G13" i="4"/>
  <c r="H13" i="4"/>
  <c r="G14" i="4"/>
  <c r="H14" i="4"/>
  <c r="G15" i="4"/>
  <c r="H15" i="4"/>
  <c r="G16" i="4"/>
  <c r="H16" i="4"/>
  <c r="G17" i="4"/>
  <c r="H17" i="4"/>
  <c r="G18" i="4"/>
  <c r="H18" i="4"/>
  <c r="G19" i="4"/>
  <c r="H19" i="4"/>
  <c r="G25" i="4"/>
  <c r="H25" i="4" s="1"/>
  <c r="G81" i="4"/>
  <c r="H81" i="4"/>
  <c r="G82" i="4"/>
  <c r="H82" i="4"/>
  <c r="G83" i="4"/>
  <c r="H83" i="4"/>
  <c r="G84" i="4"/>
  <c r="H84" i="4"/>
  <c r="G85" i="4"/>
  <c r="H85" i="4"/>
  <c r="G86" i="4"/>
  <c r="H86" i="4"/>
  <c r="G87" i="4"/>
  <c r="H87" i="4"/>
  <c r="G88" i="4"/>
  <c r="H88" i="4"/>
  <c r="G89" i="4"/>
  <c r="H89" i="4"/>
  <c r="G6" i="4"/>
  <c r="H6" i="4"/>
  <c r="E89" i="4"/>
  <c r="D89" i="4"/>
  <c r="C89" i="4"/>
  <c r="B89" i="4"/>
  <c r="A89" i="4"/>
  <c r="E88" i="4"/>
  <c r="D88" i="4"/>
  <c r="C88" i="4"/>
  <c r="B88" i="4"/>
  <c r="A88" i="4"/>
  <c r="E87" i="4"/>
  <c r="D87" i="4"/>
  <c r="C87" i="4"/>
  <c r="B87" i="4"/>
  <c r="A87" i="4"/>
  <c r="E86" i="4"/>
  <c r="D86" i="4"/>
  <c r="C86" i="4"/>
  <c r="B86" i="4"/>
  <c r="A86" i="4"/>
  <c r="E85" i="4"/>
  <c r="D85" i="4"/>
  <c r="C85" i="4"/>
  <c r="B85" i="4"/>
  <c r="A85" i="4"/>
  <c r="E84" i="4"/>
  <c r="D84" i="4"/>
  <c r="C84" i="4"/>
  <c r="B84" i="4"/>
  <c r="A84" i="4"/>
  <c r="E83" i="4"/>
  <c r="D83" i="4"/>
  <c r="C83" i="4"/>
  <c r="B83" i="4"/>
  <c r="A83" i="4"/>
  <c r="E82" i="4"/>
  <c r="D82" i="4"/>
  <c r="C82" i="4"/>
  <c r="B82" i="4"/>
  <c r="A82" i="4"/>
  <c r="E81" i="4"/>
  <c r="D81" i="4"/>
  <c r="C81" i="4"/>
  <c r="B81" i="4"/>
  <c r="A81" i="4"/>
  <c r="D80" i="4"/>
  <c r="C80" i="4"/>
  <c r="B80" i="4"/>
  <c r="A80" i="4"/>
  <c r="D79" i="4"/>
  <c r="C79" i="4"/>
  <c r="B79" i="4"/>
  <c r="A79" i="4"/>
  <c r="D78" i="4"/>
  <c r="C78" i="4"/>
  <c r="B78" i="4"/>
  <c r="A78" i="4"/>
  <c r="D77" i="4"/>
  <c r="C77" i="4"/>
  <c r="B77" i="4"/>
  <c r="A77" i="4"/>
  <c r="D76" i="4"/>
  <c r="C76" i="4"/>
  <c r="B76" i="4"/>
  <c r="A76" i="4"/>
  <c r="D75" i="4"/>
  <c r="C75" i="4"/>
  <c r="B75" i="4"/>
  <c r="A75" i="4"/>
  <c r="D74" i="4"/>
  <c r="C74" i="4"/>
  <c r="B74" i="4"/>
  <c r="A74" i="4"/>
  <c r="D73" i="4"/>
  <c r="C73" i="4"/>
  <c r="B73" i="4"/>
  <c r="A73" i="4"/>
  <c r="D72" i="4"/>
  <c r="C72" i="4"/>
  <c r="B72" i="4"/>
  <c r="A72" i="4"/>
  <c r="D71" i="4"/>
  <c r="C71" i="4"/>
  <c r="B71" i="4"/>
  <c r="A71" i="4"/>
  <c r="D70" i="4"/>
  <c r="C70" i="4"/>
  <c r="B70" i="4"/>
  <c r="A70" i="4"/>
  <c r="D69" i="4"/>
  <c r="C69" i="4"/>
  <c r="B69" i="4"/>
  <c r="A69" i="4"/>
  <c r="D68" i="4"/>
  <c r="C68" i="4"/>
  <c r="B68" i="4"/>
  <c r="A68" i="4"/>
  <c r="A8" i="4"/>
  <c r="B8" i="4"/>
  <c r="C8" i="4"/>
  <c r="D8" i="4"/>
  <c r="E8" i="4"/>
  <c r="A9" i="4"/>
  <c r="B9" i="4"/>
  <c r="C9" i="4"/>
  <c r="D9" i="4"/>
  <c r="E9" i="4"/>
  <c r="A10" i="4"/>
  <c r="B10" i="4"/>
  <c r="C10" i="4"/>
  <c r="D10" i="4"/>
  <c r="E10" i="4"/>
  <c r="A11" i="4"/>
  <c r="B11" i="4"/>
  <c r="C11" i="4"/>
  <c r="D11" i="4"/>
  <c r="E11" i="4"/>
  <c r="A12" i="4"/>
  <c r="B12" i="4"/>
  <c r="C12" i="4"/>
  <c r="D12" i="4"/>
  <c r="E12" i="4"/>
  <c r="A13" i="4"/>
  <c r="B13" i="4"/>
  <c r="C13" i="4"/>
  <c r="D13" i="4"/>
  <c r="E13" i="4"/>
  <c r="A14" i="4"/>
  <c r="B14" i="4"/>
  <c r="C14" i="4"/>
  <c r="D14" i="4"/>
  <c r="E14" i="4"/>
  <c r="A15" i="4"/>
  <c r="B15" i="4"/>
  <c r="C15" i="4"/>
  <c r="D15" i="4"/>
  <c r="E15" i="4"/>
  <c r="A16" i="4"/>
  <c r="B16" i="4"/>
  <c r="C16" i="4"/>
  <c r="D16" i="4"/>
  <c r="E16" i="4"/>
  <c r="A17" i="4"/>
  <c r="B17" i="4"/>
  <c r="C17" i="4"/>
  <c r="D17" i="4"/>
  <c r="E17" i="4"/>
  <c r="A18" i="4"/>
  <c r="B18" i="4"/>
  <c r="C18" i="4"/>
  <c r="D18" i="4"/>
  <c r="E18" i="4"/>
  <c r="A19" i="4"/>
  <c r="B19" i="4"/>
  <c r="C19" i="4"/>
  <c r="D19" i="4"/>
  <c r="E19" i="4"/>
  <c r="A20" i="4"/>
  <c r="B20" i="4"/>
  <c r="C20" i="4"/>
  <c r="D20" i="4"/>
  <c r="A21" i="4"/>
  <c r="B21" i="4"/>
  <c r="C21" i="4"/>
  <c r="D21" i="4"/>
  <c r="A22" i="4"/>
  <c r="B22" i="4"/>
  <c r="C22" i="4"/>
  <c r="D22" i="4"/>
  <c r="E22" i="4"/>
  <c r="A23" i="4"/>
  <c r="B23" i="4"/>
  <c r="C23" i="4"/>
  <c r="D23" i="4"/>
  <c r="A24" i="4"/>
  <c r="B24" i="4"/>
  <c r="C24" i="4"/>
  <c r="D24" i="4"/>
  <c r="A25" i="4"/>
  <c r="B25" i="4"/>
  <c r="C25" i="4"/>
  <c r="D25" i="4"/>
  <c r="E25" i="4"/>
  <c r="A26" i="4"/>
  <c r="B26" i="4"/>
  <c r="C26" i="4"/>
  <c r="D26" i="4"/>
  <c r="A27" i="4"/>
  <c r="B27" i="4"/>
  <c r="C27" i="4"/>
  <c r="D27" i="4"/>
  <c r="A28" i="4"/>
  <c r="B28" i="4"/>
  <c r="C28" i="4"/>
  <c r="D28" i="4"/>
  <c r="A29" i="4"/>
  <c r="B29" i="4"/>
  <c r="C29" i="4"/>
  <c r="D29" i="4"/>
  <c r="A30" i="4"/>
  <c r="B30" i="4"/>
  <c r="C30" i="4"/>
  <c r="D30" i="4"/>
  <c r="A31" i="4"/>
  <c r="B31" i="4"/>
  <c r="C31" i="4"/>
  <c r="D31" i="4"/>
  <c r="A32" i="4"/>
  <c r="B32" i="4"/>
  <c r="C32" i="4"/>
  <c r="D32" i="4"/>
  <c r="A33" i="4"/>
  <c r="B33" i="4"/>
  <c r="C33" i="4"/>
  <c r="D33" i="4"/>
  <c r="A34" i="4"/>
  <c r="B34" i="4"/>
  <c r="C34" i="4"/>
  <c r="D34" i="4"/>
  <c r="A35" i="4"/>
  <c r="B35" i="4"/>
  <c r="C35" i="4"/>
  <c r="D35" i="4"/>
  <c r="A36" i="4"/>
  <c r="B36" i="4"/>
  <c r="C36" i="4"/>
  <c r="D36" i="4"/>
  <c r="E36" i="4"/>
  <c r="A37" i="4"/>
  <c r="B37" i="4"/>
  <c r="C37" i="4"/>
  <c r="D37" i="4"/>
  <c r="A38" i="4"/>
  <c r="B38" i="4"/>
  <c r="C38" i="4"/>
  <c r="D38" i="4"/>
  <c r="E38" i="4"/>
  <c r="A39" i="4"/>
  <c r="B39" i="4"/>
  <c r="C39" i="4"/>
  <c r="D39" i="4"/>
  <c r="A40" i="4"/>
  <c r="B40" i="4"/>
  <c r="C40" i="4"/>
  <c r="D40" i="4"/>
  <c r="A41" i="4"/>
  <c r="B41" i="4"/>
  <c r="C41" i="4"/>
  <c r="D41" i="4"/>
  <c r="A42" i="4"/>
  <c r="B42" i="4"/>
  <c r="C42" i="4"/>
  <c r="D42" i="4"/>
  <c r="A43" i="4"/>
  <c r="B43" i="4"/>
  <c r="C43" i="4"/>
  <c r="D43" i="4"/>
  <c r="A44" i="4"/>
  <c r="B44" i="4"/>
  <c r="C44" i="4"/>
  <c r="D44" i="4"/>
  <c r="A45" i="4"/>
  <c r="B45" i="4"/>
  <c r="C45" i="4"/>
  <c r="D45" i="4"/>
  <c r="A46" i="4"/>
  <c r="B46" i="4"/>
  <c r="C46" i="4"/>
  <c r="D46" i="4"/>
  <c r="E46" i="4"/>
  <c r="A47" i="4"/>
  <c r="B47" i="4"/>
  <c r="C47" i="4"/>
  <c r="D47" i="4"/>
  <c r="A48" i="4"/>
  <c r="B48" i="4"/>
  <c r="C48" i="4"/>
  <c r="D48" i="4"/>
  <c r="A49" i="4"/>
  <c r="B49" i="4"/>
  <c r="C49" i="4"/>
  <c r="D49" i="4"/>
  <c r="A50" i="4"/>
  <c r="B50" i="4"/>
  <c r="C50" i="4"/>
  <c r="D50" i="4"/>
  <c r="A51" i="4"/>
  <c r="B51" i="4"/>
  <c r="C51" i="4"/>
  <c r="D51" i="4"/>
  <c r="A52" i="4"/>
  <c r="B52" i="4"/>
  <c r="C52" i="4"/>
  <c r="D52" i="4"/>
  <c r="A53" i="4"/>
  <c r="B53" i="4"/>
  <c r="C53" i="4"/>
  <c r="D53" i="4"/>
  <c r="A54" i="4"/>
  <c r="B54" i="4"/>
  <c r="C54" i="4"/>
  <c r="D54" i="4"/>
  <c r="A55" i="4"/>
  <c r="B55" i="4"/>
  <c r="C55" i="4"/>
  <c r="D55" i="4"/>
  <c r="A56" i="4"/>
  <c r="B56" i="4"/>
  <c r="C56" i="4"/>
  <c r="D56" i="4"/>
  <c r="A57" i="4"/>
  <c r="B57" i="4"/>
  <c r="C57" i="4"/>
  <c r="D57" i="4"/>
  <c r="A58" i="4"/>
  <c r="B58" i="4"/>
  <c r="C58" i="4"/>
  <c r="D58" i="4"/>
  <c r="A59" i="4"/>
  <c r="B59" i="4"/>
  <c r="C59" i="4"/>
  <c r="D59" i="4"/>
  <c r="A60" i="4"/>
  <c r="B60" i="4"/>
  <c r="C60" i="4"/>
  <c r="D60" i="4"/>
  <c r="A61" i="4"/>
  <c r="B61" i="4"/>
  <c r="C61" i="4"/>
  <c r="D61" i="4"/>
  <c r="A62" i="4"/>
  <c r="B62" i="4"/>
  <c r="C62" i="4"/>
  <c r="D62" i="4"/>
  <c r="A63" i="4"/>
  <c r="B63" i="4"/>
  <c r="C63" i="4"/>
  <c r="D63" i="4"/>
  <c r="A64" i="4"/>
  <c r="B64" i="4"/>
  <c r="C64" i="4"/>
  <c r="D64" i="4"/>
  <c r="A65" i="4"/>
  <c r="B65" i="4"/>
  <c r="C65" i="4"/>
  <c r="D65" i="4"/>
  <c r="A66" i="4"/>
  <c r="B66" i="4"/>
  <c r="C66" i="4"/>
  <c r="D66" i="4"/>
  <c r="A67" i="4"/>
  <c r="B67" i="4"/>
  <c r="C67" i="4"/>
  <c r="D67" i="4"/>
  <c r="A7" i="4"/>
  <c r="B7" i="4"/>
  <c r="C7" i="4"/>
  <c r="D7" i="4"/>
  <c r="E7" i="4"/>
  <c r="C6" i="4"/>
  <c r="D6" i="4"/>
  <c r="E6" i="4"/>
  <c r="B6" i="4"/>
  <c r="A6" i="4"/>
  <c r="B90" i="4"/>
  <c r="B91" i="4"/>
  <c r="B92" i="4"/>
  <c r="E4" i="4"/>
  <c r="F4" i="4"/>
  <c r="G4" i="4"/>
  <c r="E5" i="4"/>
  <c r="F5" i="4"/>
  <c r="G5" i="4"/>
  <c r="A4" i="4"/>
  <c r="B4" i="4"/>
  <c r="C4" i="4"/>
  <c r="D4" i="4"/>
  <c r="A5" i="4"/>
  <c r="B5" i="4"/>
  <c r="C5" i="4"/>
  <c r="D5" i="4"/>
  <c r="G75" i="1" l="1"/>
  <c r="G77" i="4" s="1"/>
  <c r="H77" i="4" s="1"/>
  <c r="E58" i="4"/>
  <c r="E73" i="4"/>
  <c r="E45" i="4"/>
  <c r="G59" i="1"/>
  <c r="G61" i="4" s="1"/>
  <c r="H61" i="4" s="1"/>
  <c r="E34" i="4"/>
  <c r="E26" i="4"/>
  <c r="E50" i="4"/>
  <c r="E60" i="4"/>
  <c r="E90" i="1"/>
  <c r="E92" i="4" s="1"/>
  <c r="E89" i="1"/>
  <c r="E91" i="4" s="1"/>
  <c r="E88" i="1"/>
  <c r="E90" i="4" s="1"/>
  <c r="E28" i="4"/>
  <c r="E30" i="4"/>
  <c r="E44" i="4"/>
  <c r="E52" i="4"/>
  <c r="E54" i="4"/>
  <c r="E57" i="4"/>
  <c r="G31" i="1"/>
  <c r="G33" i="4" s="1"/>
  <c r="H33" i="4" s="1"/>
  <c r="E66" i="4"/>
  <c r="E75" i="4"/>
  <c r="E42" i="4"/>
  <c r="E69" i="4"/>
  <c r="G19" i="1"/>
  <c r="G21" i="4" s="1"/>
  <c r="H21" i="4" s="1"/>
  <c r="E20" i="4"/>
  <c r="E64" i="4"/>
  <c r="E24" i="4"/>
  <c r="E79" i="4"/>
  <c r="E74" i="4"/>
  <c r="E56" i="4"/>
  <c r="E48" i="4"/>
  <c r="E40" i="4"/>
  <c r="E32" i="4"/>
  <c r="E71" i="4"/>
  <c r="E67" i="4"/>
  <c r="E59" i="4"/>
  <c r="E51" i="4"/>
  <c r="E43" i="4"/>
  <c r="E35" i="4"/>
  <c r="E27" i="4"/>
  <c r="E68" i="4"/>
  <c r="E76" i="4"/>
  <c r="G78" i="1"/>
  <c r="G80" i="4" s="1"/>
  <c r="H80" i="4" s="1"/>
  <c r="G70" i="1"/>
  <c r="G72" i="4" s="1"/>
  <c r="H72" i="4" s="1"/>
  <c r="G18" i="1"/>
  <c r="E62" i="4"/>
  <c r="E70" i="4"/>
  <c r="E78" i="4"/>
  <c r="G61" i="1"/>
  <c r="G63" i="4" s="1"/>
  <c r="H63" i="4" s="1"/>
  <c r="G53" i="1"/>
  <c r="G55" i="4" s="1"/>
  <c r="H55" i="4" s="1"/>
  <c r="G45" i="1"/>
  <c r="G47" i="4" s="1"/>
  <c r="H47" i="4" s="1"/>
  <c r="G37" i="1"/>
  <c r="G39" i="4" s="1"/>
  <c r="H39" i="4" s="1"/>
  <c r="G29" i="1"/>
  <c r="G31" i="4" s="1"/>
  <c r="H31" i="4" s="1"/>
  <c r="G21" i="1"/>
  <c r="G23" i="4" s="1"/>
  <c r="H23" i="4" s="1"/>
  <c r="G89" i="1" l="1"/>
  <c r="G91" i="4" s="1"/>
  <c r="G88" i="1"/>
  <c r="G90" i="4" s="1"/>
  <c r="G90" i="1"/>
  <c r="G92" i="4" s="1"/>
  <c r="G20" i="4"/>
  <c r="H20" i="4" s="1"/>
</calcChain>
</file>

<file path=xl/sharedStrings.xml><?xml version="1.0" encoding="utf-8"?>
<sst xmlns="http://schemas.openxmlformats.org/spreadsheetml/2006/main" count="86" uniqueCount="79">
  <si>
    <t>R.A.</t>
    <phoneticPr fontId="0" type="noConversion"/>
  </si>
  <si>
    <t>Pesos</t>
  </si>
  <si>
    <t>Nota máxima</t>
  </si>
  <si>
    <t>Resultado</t>
    <phoneticPr fontId="0" type="noConversion"/>
  </si>
  <si>
    <t>Nomes   /   Avaliações</t>
  </si>
  <si>
    <t>Prova 1</t>
  </si>
  <si>
    <t>Prova 2</t>
  </si>
  <si>
    <t>Prova 3</t>
  </si>
  <si>
    <t>Média</t>
  </si>
  <si>
    <t>Exame</t>
  </si>
  <si>
    <t>Total</t>
  </si>
  <si>
    <t>Desvio Padrão</t>
  </si>
  <si>
    <t>Mediana</t>
  </si>
  <si>
    <r>
      <t>ATENÇÃO</t>
    </r>
    <r>
      <rPr>
        <b/>
        <sz val="9"/>
        <color indexed="17"/>
        <rFont val="Geneva"/>
      </rPr>
      <t>: Lembre-se sempre de fazer "Refresh/Reload" desta página para certificar-se de estar lendo a versão mais recente.</t>
    </r>
  </si>
  <si>
    <t>P1-orig</t>
  </si>
  <si>
    <t>FALTAS</t>
  </si>
  <si>
    <r>
      <t xml:space="preserve">Essas notas </t>
    </r>
    <r>
      <rPr>
        <b/>
        <sz val="11"/>
        <color indexed="56"/>
        <rFont val="Geneva"/>
      </rPr>
      <t>já</t>
    </r>
    <r>
      <rPr>
        <b/>
        <sz val="11"/>
        <color indexed="10"/>
        <rFont val="Geneva"/>
      </rPr>
      <t xml:space="preserve"> incluem </t>
    </r>
    <r>
      <rPr>
        <b/>
        <sz val="11"/>
        <color indexed="56"/>
        <rFont val="Geneva"/>
      </rPr>
      <t>todas</t>
    </r>
    <r>
      <rPr>
        <b/>
        <sz val="11"/>
        <color indexed="10"/>
        <rFont val="Geneva"/>
      </rPr>
      <t xml:space="preserve"> as notas 
inclusive do Exame!</t>
    </r>
  </si>
  <si>
    <t>Curso</t>
  </si>
  <si>
    <t xml:space="preserve">Felipe Sister                           </t>
  </si>
  <si>
    <t xml:space="preserve">Frederico Augusto Bergamini de Lima     </t>
  </si>
  <si>
    <t xml:space="preserve">Leandro Kümmel Tria Mendes              </t>
  </si>
  <si>
    <t xml:space="preserve">Giuliano Salera Ricci                   </t>
  </si>
  <si>
    <t xml:space="preserve">Thiago Castro do Nascimento Silva       </t>
  </si>
  <si>
    <t xml:space="preserve">Jéssica Drieli Zamarco                  </t>
  </si>
  <si>
    <t xml:space="preserve">Wallace Dario Gomes Ferreira            </t>
  </si>
  <si>
    <t xml:space="preserve">Alessandra Palermo                      </t>
  </si>
  <si>
    <t xml:space="preserve">Lucas Facanali                          </t>
  </si>
  <si>
    <t xml:space="preserve">Thiago Augusto Rodrigues Adôrno         </t>
  </si>
  <si>
    <t xml:space="preserve">Daniel Augusto Tonetti                  </t>
  </si>
  <si>
    <t xml:space="preserve">Vítor Vazquez Miguel                    </t>
  </si>
  <si>
    <t xml:space="preserve">Andre Zanatta Viegas de C Oliveira      </t>
  </si>
  <si>
    <t xml:space="preserve">Priscila Ramos Pessoa                   </t>
  </si>
  <si>
    <t xml:space="preserve">Rodolfo Juliano de Souza                </t>
  </si>
  <si>
    <t xml:space="preserve">Felipe Villela Lourenço                 </t>
  </si>
  <si>
    <t xml:space="preserve">Andréia Aparecida Domingos Serafim      </t>
  </si>
  <si>
    <t xml:space="preserve">Juliana Mukai de Mattos                 </t>
  </si>
  <si>
    <t xml:space="preserve">Min Jung Son                            </t>
  </si>
  <si>
    <t xml:space="preserve">Rafael Marretto Ribas                   </t>
  </si>
  <si>
    <t xml:space="preserve">Wellington Takao Tanaka                 </t>
  </si>
  <si>
    <t xml:space="preserve">Ana Luiza Gironda de Almeida Rossi      </t>
  </si>
  <si>
    <t xml:space="preserve">Daniel Yukio Kotani                     </t>
  </si>
  <si>
    <t xml:space="preserve">Patrick Louis Marias Gasnier            </t>
  </si>
  <si>
    <t xml:space="preserve">Rodrigo Dudziak Guimarães               </t>
  </si>
  <si>
    <t xml:space="preserve">Giuliana Rigatto                        </t>
  </si>
  <si>
    <t xml:space="preserve">Renan Correia Bueno                     </t>
  </si>
  <si>
    <t xml:space="preserve">Alaíde Cristina de Souza Lima           </t>
  </si>
  <si>
    <t xml:space="preserve">Carolina Tavares de Oliveira            </t>
  </si>
  <si>
    <t xml:space="preserve">Bruno Augusto Martins Conceição         </t>
  </si>
  <si>
    <t xml:space="preserve">Éllen Cristina Teixeira Leite           </t>
  </si>
  <si>
    <t xml:space="preserve">Dimitria Bonizol Camasão                </t>
  </si>
  <si>
    <t xml:space="preserve">Gustavo Campaci                         </t>
  </si>
  <si>
    <t xml:space="preserve">Jessica Lessa Bernardes                 </t>
  </si>
  <si>
    <t xml:space="preserve">Murilo Alberto Rebelato Santana         </t>
  </si>
  <si>
    <t xml:space="preserve">Nadia Satie Ohnuma Honda                </t>
  </si>
  <si>
    <t xml:space="preserve">Rafael Fernandes Domingues              </t>
  </si>
  <si>
    <t xml:space="preserve">Vitor Bottiglia Tambascia               </t>
  </si>
  <si>
    <t xml:space="preserve">Yuri Schiavon da Veiga                  </t>
  </si>
  <si>
    <t xml:space="preserve">Camila Ishida de Lima                   </t>
  </si>
  <si>
    <t xml:space="preserve">Flávio Marcos Helder Moura              </t>
  </si>
  <si>
    <t xml:space="preserve">Giovanni Piton Dias                     </t>
  </si>
  <si>
    <t xml:space="preserve">Joubert Miranda Guedes                  </t>
  </si>
  <si>
    <t xml:space="preserve">Rafael Assunção Borin                   </t>
  </si>
  <si>
    <t xml:space="preserve">Rita de Cássia Roes                     </t>
  </si>
  <si>
    <t xml:space="preserve">Tatiane Albertini Orioli                </t>
  </si>
  <si>
    <t xml:space="preserve">Victor Accarini D'Lima                  </t>
  </si>
  <si>
    <t xml:space="preserve">Vinícius Cesar Cruz Colleti Menozzi     </t>
  </si>
  <si>
    <t xml:space="preserve">André Belluci Villani                   </t>
  </si>
  <si>
    <t xml:space="preserve">Érick Matheus Serafim Bortolazzo        </t>
  </si>
  <si>
    <t xml:space="preserve">Gustavo Mello Pissolatti                </t>
  </si>
  <si>
    <t xml:space="preserve">Ricardo Farah Alves                     </t>
  </si>
  <si>
    <t xml:space="preserve">Vinícius Maeda da Silva                 </t>
  </si>
  <si>
    <t xml:space="preserve">Guilherme Augusto Câmara                </t>
  </si>
  <si>
    <t xml:space="preserve">Willians Micheletti Mota                </t>
  </si>
  <si>
    <t xml:space="preserve">Henrique Luiz Gonçalves                 </t>
  </si>
  <si>
    <t xml:space="preserve">Júlyo César Trebeschi Maia              </t>
  </si>
  <si>
    <t xml:space="preserve">Bruno Alves Dardes                      </t>
  </si>
  <si>
    <t xml:space="preserve">Luiz Felipe Athayde Takakura            </t>
  </si>
  <si>
    <t xml:space="preserve">Vitor Takao Utiama Mendes               </t>
  </si>
  <si>
    <t xml:space="preserve">Gustavo Dias Costa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</si>
</sst>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0.0"/>
    <numFmt numFmtId="165" formatCode="[Red][&lt;4.95]#0.0;[Blue][&gt;=4.95]#0.0;General"/>
    <numFmt numFmtId="166" formatCode="[Red][&lt;4.95]#0.0;[Black][&gt;=4.95]#0.0;General"/>
    <numFmt numFmtId="167" formatCode="000000"/>
  </numFmts>
  <fonts count="17">
    <font>
      <sz val="9"/>
      <name val="Geneva"/>
    </font>
    <font>
      <b/>
      <sz val="9"/>
      <name val="Geneva"/>
    </font>
    <font>
      <i/>
      <sz val="9"/>
      <name val="Geneva"/>
    </font>
    <font>
      <sz val="9"/>
      <name val="Geneva"/>
    </font>
    <font>
      <b/>
      <sz val="10"/>
      <color indexed="10"/>
      <name val="Geneva"/>
    </font>
    <font>
      <sz val="9"/>
      <color indexed="10"/>
      <name val="Geneva"/>
    </font>
    <font>
      <b/>
      <sz val="10"/>
      <color indexed="12"/>
      <name val="Geneva"/>
    </font>
    <font>
      <sz val="9"/>
      <color indexed="12"/>
      <name val="Geneva"/>
    </font>
    <font>
      <b/>
      <sz val="9"/>
      <color indexed="12"/>
      <name val="Geneva"/>
    </font>
    <font>
      <b/>
      <sz val="9"/>
      <color indexed="17"/>
      <name val="Geneva"/>
    </font>
    <font>
      <b/>
      <sz val="10"/>
      <color indexed="14"/>
      <name val="Geneva"/>
    </font>
    <font>
      <sz val="9"/>
      <color indexed="14"/>
      <name val="Geneva"/>
    </font>
    <font>
      <b/>
      <sz val="9"/>
      <color indexed="10"/>
      <name val="Geneva"/>
    </font>
    <font>
      <i/>
      <sz val="9"/>
      <color indexed="18"/>
      <name val="Geneva"/>
    </font>
    <font>
      <b/>
      <i/>
      <sz val="9"/>
      <color indexed="18"/>
      <name val="Geneva"/>
    </font>
    <font>
      <b/>
      <sz val="11"/>
      <color indexed="10"/>
      <name val="Geneva"/>
    </font>
    <font>
      <b/>
      <sz val="11"/>
      <color indexed="56"/>
      <name val="Geneva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5">
    <border>
      <left/>
      <right/>
      <top/>
      <bottom/>
      <diagonal/>
    </border>
    <border>
      <left style="double">
        <color indexed="14"/>
      </left>
      <right style="thin">
        <color indexed="64"/>
      </right>
      <top style="double">
        <color indexed="1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14"/>
      </top>
      <bottom/>
      <diagonal/>
    </border>
    <border>
      <left style="thin">
        <color indexed="64"/>
      </left>
      <right style="thin">
        <color indexed="64"/>
      </right>
      <top style="double">
        <color indexed="14"/>
      </top>
      <bottom style="thin">
        <color indexed="64"/>
      </bottom>
      <diagonal/>
    </border>
    <border>
      <left style="double">
        <color indexed="14"/>
      </left>
      <right style="thin">
        <color indexed="64"/>
      </right>
      <top style="thin">
        <color indexed="64"/>
      </top>
      <bottom style="double">
        <color indexed="1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1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14"/>
      </right>
      <top style="double">
        <color indexed="14"/>
      </top>
      <bottom style="thin">
        <color indexed="64"/>
      </bottom>
      <diagonal/>
    </border>
    <border>
      <left style="double">
        <color indexed="1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14"/>
      </left>
      <right style="double">
        <color indexed="64"/>
      </right>
      <top/>
      <bottom style="hair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0" xfId="0" applyAlignment="1">
      <alignment horizontal="center"/>
    </xf>
    <xf numFmtId="0" fontId="10" fillId="0" borderId="1" xfId="0" applyFont="1" applyBorder="1" applyAlignment="1">
      <alignment horizontal="right"/>
    </xf>
    <xf numFmtId="0" fontId="11" fillId="0" borderId="2" xfId="0" applyFont="1" applyBorder="1" applyAlignment="1" applyProtection="1">
      <alignment horizontal="center"/>
      <protection locked="0"/>
    </xf>
    <xf numFmtId="0" fontId="11" fillId="0" borderId="3" xfId="0" applyFont="1" applyBorder="1" applyAlignment="1">
      <alignment horizontal="center"/>
    </xf>
    <xf numFmtId="0" fontId="6" fillId="0" borderId="4" xfId="0" applyFont="1" applyBorder="1" applyAlignment="1">
      <alignment horizontal="right"/>
    </xf>
    <xf numFmtId="0" fontId="7" fillId="0" borderId="5" xfId="0" applyFont="1" applyBorder="1" applyAlignment="1" applyProtection="1">
      <alignment horizontal="center"/>
      <protection locked="0"/>
    </xf>
    <xf numFmtId="0" fontId="8" fillId="0" borderId="5" xfId="0" applyFont="1" applyBorder="1" applyAlignment="1">
      <alignment horizontal="center"/>
    </xf>
    <xf numFmtId="0" fontId="4" fillId="0" borderId="6" xfId="0" applyFont="1" applyBorder="1" applyAlignment="1" applyProtection="1">
      <alignment horizontal="center"/>
    </xf>
    <xf numFmtId="0" fontId="5" fillId="0" borderId="7" xfId="0" applyFont="1" applyBorder="1" applyAlignment="1" applyProtection="1">
      <alignment horizontal="center"/>
    </xf>
    <xf numFmtId="0" fontId="12" fillId="0" borderId="7" xfId="0" applyFont="1" applyBorder="1" applyAlignment="1" applyProtection="1">
      <alignment horizontal="center"/>
    </xf>
    <xf numFmtId="164" fontId="13" fillId="0" borderId="13" xfId="0" applyNumberFormat="1" applyFont="1" applyBorder="1" applyAlignment="1" applyProtection="1">
      <alignment horizontal="center"/>
    </xf>
    <xf numFmtId="164" fontId="14" fillId="0" borderId="13" xfId="0" applyNumberFormat="1" applyFont="1" applyBorder="1" applyAlignment="1" applyProtection="1">
      <alignment horizontal="center"/>
    </xf>
    <xf numFmtId="0" fontId="13" fillId="0" borderId="17" xfId="0" applyFont="1" applyBorder="1" applyAlignment="1" applyProtection="1">
      <alignment horizontal="right"/>
    </xf>
    <xf numFmtId="164" fontId="13" fillId="0" borderId="18" xfId="0" applyNumberFormat="1" applyFont="1" applyBorder="1" applyAlignment="1" applyProtection="1">
      <alignment horizontal="center"/>
    </xf>
    <xf numFmtId="164" fontId="14" fillId="0" borderId="18" xfId="0" applyNumberFormat="1" applyFont="1" applyBorder="1" applyAlignment="1" applyProtection="1">
      <alignment horizontal="center"/>
    </xf>
    <xf numFmtId="0" fontId="13" fillId="0" borderId="19" xfId="0" applyFont="1" applyBorder="1" applyAlignment="1" applyProtection="1">
      <alignment horizontal="right"/>
    </xf>
    <xf numFmtId="0" fontId="13" fillId="0" borderId="20" xfId="0" applyFont="1" applyBorder="1" applyAlignment="1" applyProtection="1">
      <alignment horizontal="right"/>
    </xf>
    <xf numFmtId="164" fontId="13" fillId="0" borderId="21" xfId="0" applyNumberFormat="1" applyFont="1" applyBorder="1" applyAlignment="1" applyProtection="1">
      <alignment horizontal="center"/>
    </xf>
    <xf numFmtId="164" fontId="14" fillId="0" borderId="21" xfId="0" applyNumberFormat="1" applyFont="1" applyBorder="1" applyAlignment="1" applyProtection="1">
      <alignment horizontal="center"/>
    </xf>
    <xf numFmtId="165" fontId="1" fillId="0" borderId="11" xfId="0" applyNumberFormat="1" applyFont="1" applyBorder="1" applyAlignment="1">
      <alignment horizontal="center"/>
    </xf>
    <xf numFmtId="165" fontId="3" fillId="0" borderId="11" xfId="0" applyNumberFormat="1" applyFont="1" applyBorder="1" applyAlignment="1" applyProtection="1">
      <alignment horizontal="center"/>
      <protection locked="0"/>
    </xf>
    <xf numFmtId="166" fontId="0" fillId="0" borderId="11" xfId="0" applyNumberFormat="1" applyBorder="1" applyAlignment="1" applyProtection="1">
      <alignment horizontal="center"/>
      <protection locked="0"/>
    </xf>
    <xf numFmtId="0" fontId="12" fillId="0" borderId="23" xfId="0" applyFont="1" applyBorder="1" applyAlignment="1" applyProtection="1">
      <alignment horizontal="center"/>
    </xf>
    <xf numFmtId="0" fontId="10" fillId="0" borderId="1" xfId="0" applyFont="1" applyBorder="1" applyAlignment="1" applyProtection="1">
      <alignment horizontal="right"/>
    </xf>
    <xf numFmtId="0" fontId="11" fillId="0" borderId="2" xfId="0" applyFont="1" applyBorder="1" applyAlignment="1" applyProtection="1">
      <alignment horizontal="center"/>
    </xf>
    <xf numFmtId="0" fontId="11" fillId="0" borderId="22" xfId="0" applyFont="1" applyBorder="1" applyAlignment="1" applyProtection="1">
      <alignment horizontal="center"/>
    </xf>
    <xf numFmtId="0" fontId="0" fillId="0" borderId="0" xfId="0" applyProtection="1"/>
    <xf numFmtId="167" fontId="0" fillId="0" borderId="24" xfId="0" applyNumberFormat="1" applyBorder="1" applyAlignment="1" applyProtection="1">
      <alignment horizontal="center"/>
    </xf>
    <xf numFmtId="166" fontId="0" fillId="0" borderId="11" xfId="0" applyNumberFormat="1" applyBorder="1" applyAlignment="1" applyProtection="1">
      <alignment horizontal="center"/>
    </xf>
    <xf numFmtId="0" fontId="0" fillId="0" borderId="0" xfId="0" applyAlignment="1" applyProtection="1">
      <alignment horizontal="center"/>
    </xf>
    <xf numFmtId="1" fontId="5" fillId="0" borderId="8" xfId="0" applyNumberFormat="1" applyFont="1" applyBorder="1" applyAlignment="1" applyProtection="1">
      <alignment horizontal="center"/>
    </xf>
    <xf numFmtId="166" fontId="0" fillId="0" borderId="11" xfId="0" applyNumberFormat="1" applyFill="1" applyBorder="1" applyAlignment="1" applyProtection="1">
      <alignment horizontal="center"/>
      <protection locked="0"/>
    </xf>
    <xf numFmtId="167" fontId="0" fillId="0" borderId="0" xfId="0" applyNumberFormat="1" applyBorder="1" applyAlignment="1">
      <alignment horizontal="center"/>
    </xf>
    <xf numFmtId="167" fontId="2" fillId="0" borderId="0" xfId="0" applyNumberFormat="1" applyFont="1" applyBorder="1" applyAlignment="1">
      <alignment horizontal="center"/>
    </xf>
    <xf numFmtId="167" fontId="5" fillId="0" borderId="8" xfId="0" applyNumberFormat="1" applyFont="1" applyBorder="1" applyAlignment="1" applyProtection="1">
      <alignment horizontal="center"/>
    </xf>
    <xf numFmtId="167" fontId="13" fillId="0" borderId="17" xfId="0" applyNumberFormat="1" applyFont="1" applyBorder="1" applyAlignment="1" applyProtection="1">
      <alignment horizontal="left"/>
    </xf>
    <xf numFmtId="167" fontId="13" fillId="0" borderId="19" xfId="0" applyNumberFormat="1" applyFont="1" applyBorder="1" applyAlignment="1" applyProtection="1">
      <alignment horizontal="left"/>
    </xf>
    <xf numFmtId="167" fontId="13" fillId="0" borderId="20" xfId="0" applyNumberFormat="1" applyFont="1" applyBorder="1" applyAlignment="1" applyProtection="1">
      <alignment horizontal="left"/>
    </xf>
    <xf numFmtId="167" fontId="0" fillId="0" borderId="0" xfId="0" applyNumberFormat="1" applyAlignment="1">
      <alignment horizontal="center"/>
    </xf>
    <xf numFmtId="167" fontId="0" fillId="2" borderId="12" xfId="0" applyNumberFormat="1" applyFill="1" applyBorder="1" applyAlignment="1">
      <alignment horizontal="center" wrapText="1"/>
    </xf>
    <xf numFmtId="167" fontId="0" fillId="2" borderId="16" xfId="0" applyNumberFormat="1" applyFill="1" applyBorder="1" applyAlignment="1">
      <alignment horizontal="center" wrapText="1"/>
    </xf>
    <xf numFmtId="0" fontId="0" fillId="2" borderId="10" xfId="0" applyFill="1" applyBorder="1" applyAlignment="1">
      <alignment wrapText="1"/>
    </xf>
    <xf numFmtId="0" fontId="0" fillId="2" borderId="13" xfId="0" applyFill="1" applyBorder="1" applyAlignment="1">
      <alignment wrapText="1"/>
    </xf>
    <xf numFmtId="0" fontId="9" fillId="0" borderId="0" xfId="0" applyFont="1"/>
    <xf numFmtId="0" fontId="9" fillId="0" borderId="0" xfId="0" applyFont="1" applyAlignment="1">
      <alignment horizontal="center"/>
    </xf>
    <xf numFmtId="166" fontId="3" fillId="0" borderId="15" xfId="0" applyNumberFormat="1" applyFont="1" applyBorder="1" applyAlignment="1">
      <alignment horizontal="center"/>
    </xf>
    <xf numFmtId="167" fontId="13" fillId="0" borderId="0" xfId="0" applyNumberFormat="1" applyFont="1" applyBorder="1" applyAlignment="1" applyProtection="1">
      <alignment horizontal="left"/>
    </xf>
    <xf numFmtId="1" fontId="3" fillId="0" borderId="14" xfId="0" applyNumberFormat="1" applyFont="1" applyBorder="1" applyAlignment="1" applyProtection="1">
      <alignment horizontal="center"/>
      <protection locked="0"/>
    </xf>
    <xf numFmtId="1" fontId="3" fillId="0" borderId="15" xfId="0" applyNumberFormat="1" applyFont="1" applyBorder="1" applyAlignment="1" applyProtection="1">
      <alignment horizontal="center"/>
      <protection locked="0"/>
    </xf>
    <xf numFmtId="167" fontId="12" fillId="0" borderId="9" xfId="0" applyNumberFormat="1" applyFont="1" applyBorder="1" applyAlignment="1" applyProtection="1">
      <alignment horizontal="center"/>
    </xf>
    <xf numFmtId="167" fontId="0" fillId="2" borderId="13" xfId="0" applyNumberFormat="1" applyFill="1" applyBorder="1" applyAlignment="1">
      <alignment horizontal="center" wrapText="1"/>
    </xf>
    <xf numFmtId="0" fontId="3" fillId="2" borderId="13" xfId="0" applyFont="1" applyFill="1" applyBorder="1" applyAlignment="1">
      <alignment wrapText="1"/>
    </xf>
    <xf numFmtId="166" fontId="3" fillId="0" borderId="11" xfId="0" applyNumberFormat="1" applyFont="1" applyBorder="1" applyAlignment="1" applyProtection="1">
      <alignment horizontal="center"/>
      <protection locked="0"/>
    </xf>
    <xf numFmtId="167" fontId="3" fillId="2" borderId="16" xfId="0" applyNumberFormat="1" applyFont="1" applyFill="1" applyBorder="1" applyAlignment="1">
      <alignment horizontal="center" wrapText="1"/>
    </xf>
    <xf numFmtId="0" fontId="3" fillId="0" borderId="0" xfId="0" applyFont="1" applyAlignment="1">
      <alignment horizontal="center"/>
    </xf>
    <xf numFmtId="0" fontId="3" fillId="0" borderId="0" xfId="0" applyFont="1"/>
    <xf numFmtId="0" fontId="15" fillId="0" borderId="0" xfId="0" applyFont="1" applyBorder="1" applyAlignment="1">
      <alignment horizontal="center" wrapText="1"/>
    </xf>
    <xf numFmtId="0" fontId="12" fillId="0" borderId="0" xfId="0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L91"/>
  <sheetViews>
    <sheetView showGridLines="0" tabSelected="1" zoomScale="150" workbookViewId="0">
      <pane ySplit="3" topLeftCell="A60" activePane="bottomLeft" state="frozenSplit"/>
      <selection activeCell="A58" sqref="A58"/>
      <selection pane="bottomLeft" activeCell="F78" sqref="F78"/>
    </sheetView>
  </sheetViews>
  <sheetFormatPr defaultColWidth="11.42578125" defaultRowHeight="12"/>
  <cols>
    <col min="1" max="1" width="33.28515625" bestFit="1" customWidth="1"/>
    <col min="2" max="3" width="6.85546875" bestFit="1" customWidth="1"/>
    <col min="4" max="7" width="7" customWidth="1"/>
    <col min="8" max="8" width="11.7109375" style="39" bestFit="1" customWidth="1"/>
    <col min="9" max="9" width="7.28515625" style="39" bestFit="1" customWidth="1"/>
    <col min="10" max="10" width="5.85546875" bestFit="1" customWidth="1"/>
    <col min="11" max="11" width="2" bestFit="1" customWidth="1"/>
    <col min="12" max="12" width="6.7109375" bestFit="1" customWidth="1"/>
    <col min="13" max="13" width="8.85546875" customWidth="1"/>
    <col min="14" max="32" width="11" customWidth="1"/>
  </cols>
  <sheetData>
    <row r="1" spans="1:12" ht="13.5" thickTop="1">
      <c r="A1" s="2" t="s">
        <v>1</v>
      </c>
      <c r="B1" s="3">
        <v>3</v>
      </c>
      <c r="C1" s="3">
        <v>3</v>
      </c>
      <c r="D1" s="3">
        <v>4</v>
      </c>
      <c r="E1" s="4">
        <f>B1+C1+D1</f>
        <v>10</v>
      </c>
      <c r="F1" s="3"/>
      <c r="G1" s="4">
        <f>IF(F1="",E1,(E1+F1)/2)</f>
        <v>10</v>
      </c>
      <c r="H1" s="33"/>
      <c r="I1"/>
      <c r="L1" s="1"/>
    </row>
    <row r="2" spans="1:12" ht="13.5" thickBot="1">
      <c r="A2" s="5" t="s">
        <v>2</v>
      </c>
      <c r="B2" s="6">
        <v>10</v>
      </c>
      <c r="C2" s="6">
        <v>10</v>
      </c>
      <c r="D2" s="6">
        <v>10</v>
      </c>
      <c r="E2" s="7">
        <f>IF(A2="","",(B2*$B$1+C2*$C$1+D2*$D$1)/$E$1)</f>
        <v>10</v>
      </c>
      <c r="F2" s="6">
        <v>10</v>
      </c>
      <c r="G2" s="7">
        <f>IF(F2="",E2,(E2+F2)/2)</f>
        <v>10</v>
      </c>
      <c r="H2" s="34"/>
      <c r="I2" s="34"/>
      <c r="L2" s="1"/>
    </row>
    <row r="3" spans="1:12" ht="14.25" thickTop="1" thickBot="1">
      <c r="A3" s="8" t="s">
        <v>4</v>
      </c>
      <c r="B3" s="9" t="s">
        <v>5</v>
      </c>
      <c r="C3" s="9" t="s">
        <v>6</v>
      </c>
      <c r="D3" s="9" t="s">
        <v>7</v>
      </c>
      <c r="E3" s="10" t="s">
        <v>8</v>
      </c>
      <c r="F3" s="9" t="s">
        <v>9</v>
      </c>
      <c r="G3" s="10" t="s">
        <v>10</v>
      </c>
      <c r="H3" s="35" t="s">
        <v>0</v>
      </c>
      <c r="I3" s="50" t="s">
        <v>15</v>
      </c>
      <c r="J3" s="31" t="s">
        <v>17</v>
      </c>
      <c r="L3" s="1" t="s">
        <v>14</v>
      </c>
    </row>
    <row r="4" spans="1:12" ht="12.75" thickTop="1">
      <c r="A4" s="42"/>
      <c r="B4" s="22"/>
      <c r="C4" s="22"/>
      <c r="D4" s="22"/>
      <c r="E4" s="20" t="str">
        <f t="shared" ref="E4" si="0">IF(A4="","",MIN(10,(B4/$B$2*100*$B$1+C4/$C$2*100*$C$1+D4/$D$2*100*$D$1)/$E$1/10))</f>
        <v/>
      </c>
      <c r="F4" s="21"/>
      <c r="G4" s="20" t="str">
        <f t="shared" ref="G4" si="1">IF(F4="",E4,(E4+F4/$F$2*10)/2)</f>
        <v/>
      </c>
      <c r="H4" s="40"/>
      <c r="I4" s="51"/>
      <c r="J4" s="48"/>
      <c r="K4" s="1">
        <f t="shared" ref="K4:K35" si="2">IF(F4&lt;&gt;"",1,0)</f>
        <v>0</v>
      </c>
      <c r="L4" s="46"/>
    </row>
    <row r="5" spans="1:12">
      <c r="A5" s="43"/>
      <c r="B5" s="22"/>
      <c r="C5" s="22"/>
      <c r="D5" s="22"/>
      <c r="E5" s="20" t="str">
        <f t="shared" ref="E5:E68" si="3">IF(A5="","",MIN(10,(B5/$B$2*100*$B$1+C5/$C$2*100*$C$1+D5/$D$2*100*$D$1)/$E$1/10))</f>
        <v/>
      </c>
      <c r="F5" s="21"/>
      <c r="G5" s="20" t="str">
        <f t="shared" ref="G5:G68" si="4">IF(F5="",E5,(E5+F5/$F$2*10)/2)</f>
        <v/>
      </c>
      <c r="H5" s="41"/>
      <c r="I5" s="51"/>
      <c r="J5" s="49"/>
      <c r="K5" s="1">
        <f t="shared" si="2"/>
        <v>0</v>
      </c>
      <c r="L5" s="46"/>
    </row>
    <row r="6" spans="1:12">
      <c r="A6" s="43"/>
      <c r="B6" s="22"/>
      <c r="C6" s="22"/>
      <c r="D6" s="22"/>
      <c r="E6" s="20" t="str">
        <f t="shared" si="3"/>
        <v/>
      </c>
      <c r="F6" s="21"/>
      <c r="G6" s="20" t="str">
        <f t="shared" si="4"/>
        <v/>
      </c>
      <c r="H6" s="41"/>
      <c r="I6" s="51"/>
      <c r="J6" s="49"/>
      <c r="K6" s="1">
        <f t="shared" si="2"/>
        <v>0</v>
      </c>
      <c r="L6" s="46"/>
    </row>
    <row r="7" spans="1:12">
      <c r="A7" s="43"/>
      <c r="B7" s="22"/>
      <c r="C7" s="22"/>
      <c r="D7" s="22"/>
      <c r="E7" s="20" t="str">
        <f t="shared" si="3"/>
        <v/>
      </c>
      <c r="F7" s="21"/>
      <c r="G7" s="20" t="str">
        <f t="shared" si="4"/>
        <v/>
      </c>
      <c r="H7" s="41"/>
      <c r="I7" s="51"/>
      <c r="J7" s="49"/>
      <c r="K7" s="1">
        <f t="shared" si="2"/>
        <v>0</v>
      </c>
      <c r="L7" s="46"/>
    </row>
    <row r="8" spans="1:12">
      <c r="A8" s="43"/>
      <c r="B8" s="22"/>
      <c r="C8" s="22"/>
      <c r="D8" s="22"/>
      <c r="E8" s="20" t="str">
        <f t="shared" si="3"/>
        <v/>
      </c>
      <c r="F8" s="21"/>
      <c r="G8" s="20" t="str">
        <f t="shared" si="4"/>
        <v/>
      </c>
      <c r="H8" s="41"/>
      <c r="I8" s="51"/>
      <c r="J8" s="49"/>
      <c r="K8" s="1">
        <f t="shared" si="2"/>
        <v>0</v>
      </c>
      <c r="L8" s="46"/>
    </row>
    <row r="9" spans="1:12">
      <c r="A9" s="43"/>
      <c r="B9" s="22"/>
      <c r="C9" s="22"/>
      <c r="D9" s="22"/>
      <c r="E9" s="20" t="str">
        <f t="shared" si="3"/>
        <v/>
      </c>
      <c r="F9" s="21"/>
      <c r="G9" s="20" t="str">
        <f t="shared" si="4"/>
        <v/>
      </c>
      <c r="H9" s="41"/>
      <c r="I9" s="51"/>
      <c r="J9" s="49"/>
      <c r="K9" s="1">
        <f t="shared" si="2"/>
        <v>0</v>
      </c>
      <c r="L9" s="46"/>
    </row>
    <row r="10" spans="1:12">
      <c r="A10" s="43"/>
      <c r="B10" s="22"/>
      <c r="C10" s="22"/>
      <c r="D10" s="22"/>
      <c r="E10" s="20" t="str">
        <f t="shared" si="3"/>
        <v/>
      </c>
      <c r="F10" s="21"/>
      <c r="G10" s="20" t="str">
        <f t="shared" si="4"/>
        <v/>
      </c>
      <c r="H10" s="41"/>
      <c r="I10" s="51"/>
      <c r="J10" s="49"/>
      <c r="K10" s="1">
        <f t="shared" si="2"/>
        <v>0</v>
      </c>
      <c r="L10" s="46"/>
    </row>
    <row r="11" spans="1:12">
      <c r="A11" s="43"/>
      <c r="B11" s="22"/>
      <c r="C11" s="22"/>
      <c r="D11" s="22"/>
      <c r="E11" s="20" t="str">
        <f t="shared" si="3"/>
        <v/>
      </c>
      <c r="F11" s="21"/>
      <c r="G11" s="20" t="str">
        <f t="shared" si="4"/>
        <v/>
      </c>
      <c r="H11" s="41"/>
      <c r="I11" s="51"/>
      <c r="J11" s="49"/>
      <c r="K11" s="1">
        <f t="shared" si="2"/>
        <v>0</v>
      </c>
      <c r="L11" s="46"/>
    </row>
    <row r="12" spans="1:12">
      <c r="A12" s="43"/>
      <c r="B12" s="22"/>
      <c r="C12" s="22"/>
      <c r="D12" s="22"/>
      <c r="E12" s="20" t="str">
        <f t="shared" si="3"/>
        <v/>
      </c>
      <c r="F12" s="21"/>
      <c r="G12" s="20" t="str">
        <f t="shared" si="4"/>
        <v/>
      </c>
      <c r="H12" s="41"/>
      <c r="I12" s="51"/>
      <c r="J12" s="49"/>
      <c r="K12" s="1">
        <f t="shared" si="2"/>
        <v>0</v>
      </c>
      <c r="L12" s="46"/>
    </row>
    <row r="13" spans="1:12" s="56" customFormat="1">
      <c r="A13" s="52"/>
      <c r="B13" s="53"/>
      <c r="C13" s="53"/>
      <c r="D13" s="53"/>
      <c r="E13" s="20" t="str">
        <f t="shared" si="3"/>
        <v/>
      </c>
      <c r="F13" s="21"/>
      <c r="G13" s="20" t="str">
        <f t="shared" si="4"/>
        <v/>
      </c>
      <c r="H13" s="54"/>
      <c r="I13" s="51"/>
      <c r="J13" s="49"/>
      <c r="K13" s="55">
        <f t="shared" si="2"/>
        <v>0</v>
      </c>
      <c r="L13" s="46"/>
    </row>
    <row r="14" spans="1:12">
      <c r="A14" s="43"/>
      <c r="B14" s="22"/>
      <c r="C14" s="22"/>
      <c r="D14" s="22"/>
      <c r="E14" s="20" t="str">
        <f t="shared" si="3"/>
        <v/>
      </c>
      <c r="F14" s="21"/>
      <c r="G14" s="20" t="str">
        <f t="shared" si="4"/>
        <v/>
      </c>
      <c r="H14" s="41"/>
      <c r="I14" s="51"/>
      <c r="J14" s="49"/>
      <c r="K14" s="1">
        <f t="shared" si="2"/>
        <v>0</v>
      </c>
      <c r="L14" s="46"/>
    </row>
    <row r="15" spans="1:12">
      <c r="A15" s="43"/>
      <c r="B15" s="22"/>
      <c r="C15" s="22"/>
      <c r="D15" s="22"/>
      <c r="E15" s="20" t="str">
        <f t="shared" si="3"/>
        <v/>
      </c>
      <c r="F15" s="21"/>
      <c r="G15" s="20" t="str">
        <f t="shared" si="4"/>
        <v/>
      </c>
      <c r="H15" s="41"/>
      <c r="I15" s="51"/>
      <c r="J15" s="49"/>
      <c r="K15" s="1">
        <f t="shared" si="2"/>
        <v>0</v>
      </c>
      <c r="L15" s="46"/>
    </row>
    <row r="16" spans="1:12">
      <c r="A16" s="43"/>
      <c r="B16" s="22"/>
      <c r="C16" s="22"/>
      <c r="D16" s="22"/>
      <c r="E16" s="20" t="str">
        <f t="shared" si="3"/>
        <v/>
      </c>
      <c r="F16" s="21"/>
      <c r="G16" s="20" t="str">
        <f t="shared" si="4"/>
        <v/>
      </c>
      <c r="H16" s="41"/>
      <c r="I16" s="51"/>
      <c r="J16" s="49"/>
      <c r="K16" s="1">
        <f t="shared" si="2"/>
        <v>0</v>
      </c>
      <c r="L16" s="46"/>
    </row>
    <row r="17" spans="1:12">
      <c r="A17" s="43"/>
      <c r="B17" s="22"/>
      <c r="C17" s="22"/>
      <c r="D17" s="22"/>
      <c r="E17" s="20" t="str">
        <f t="shared" si="3"/>
        <v/>
      </c>
      <c r="F17" s="21"/>
      <c r="G17" s="20" t="str">
        <f t="shared" si="4"/>
        <v/>
      </c>
      <c r="H17" s="41"/>
      <c r="I17" s="51"/>
      <c r="J17" s="49"/>
      <c r="K17" s="1">
        <f t="shared" si="2"/>
        <v>0</v>
      </c>
      <c r="L17" s="46"/>
    </row>
    <row r="18" spans="1:12">
      <c r="A18" t="s">
        <v>18</v>
      </c>
      <c r="B18" s="22">
        <v>5</v>
      </c>
      <c r="C18" s="22">
        <v>1</v>
      </c>
      <c r="D18" s="22">
        <v>2.4</v>
      </c>
      <c r="E18" s="20">
        <f t="shared" si="3"/>
        <v>2.7600000000000002</v>
      </c>
      <c r="F18" s="21">
        <v>0.8</v>
      </c>
      <c r="G18" s="20">
        <f t="shared" si="4"/>
        <v>1.7800000000000002</v>
      </c>
      <c r="H18">
        <v>32713</v>
      </c>
      <c r="I18" s="51"/>
      <c r="J18">
        <v>8</v>
      </c>
      <c r="K18" s="1">
        <f t="shared" si="2"/>
        <v>1</v>
      </c>
      <c r="L18" s="46"/>
    </row>
    <row r="19" spans="1:12">
      <c r="A19" t="s">
        <v>19</v>
      </c>
      <c r="B19" s="22">
        <v>4.9000000000000004</v>
      </c>
      <c r="C19" s="22">
        <v>1.65</v>
      </c>
      <c r="D19" s="22">
        <v>1.7</v>
      </c>
      <c r="E19" s="20">
        <f t="shared" si="3"/>
        <v>2.645</v>
      </c>
      <c r="F19" s="21">
        <v>0.9</v>
      </c>
      <c r="G19" s="20">
        <f t="shared" si="4"/>
        <v>1.7725</v>
      </c>
      <c r="H19">
        <v>32922</v>
      </c>
      <c r="I19" s="51"/>
      <c r="J19">
        <v>8</v>
      </c>
      <c r="K19" s="1">
        <f t="shared" si="2"/>
        <v>1</v>
      </c>
      <c r="L19" s="46"/>
    </row>
    <row r="20" spans="1:12">
      <c r="A20" t="s">
        <v>20</v>
      </c>
      <c r="B20" s="22"/>
      <c r="C20" s="22"/>
      <c r="D20" s="22"/>
      <c r="E20" s="20">
        <f t="shared" si="3"/>
        <v>0</v>
      </c>
      <c r="F20" s="21"/>
      <c r="G20" s="20">
        <f t="shared" si="4"/>
        <v>0</v>
      </c>
      <c r="H20">
        <v>33910</v>
      </c>
      <c r="I20" s="51"/>
      <c r="J20">
        <v>34</v>
      </c>
      <c r="K20" s="1">
        <f t="shared" si="2"/>
        <v>0</v>
      </c>
      <c r="L20" s="46"/>
    </row>
    <row r="21" spans="1:12">
      <c r="A21" t="s">
        <v>21</v>
      </c>
      <c r="B21" s="22">
        <v>4.7</v>
      </c>
      <c r="C21" s="22">
        <v>4.5999999999999996</v>
      </c>
      <c r="D21" s="22">
        <v>3.2</v>
      </c>
      <c r="E21" s="20">
        <f t="shared" si="3"/>
        <v>4.07</v>
      </c>
      <c r="F21" s="21">
        <v>4.0999999999999996</v>
      </c>
      <c r="G21" s="20">
        <f t="shared" si="4"/>
        <v>4.085</v>
      </c>
      <c r="H21">
        <v>43786</v>
      </c>
      <c r="I21" s="51"/>
      <c r="J21">
        <v>2</v>
      </c>
      <c r="K21" s="1">
        <f t="shared" si="2"/>
        <v>1</v>
      </c>
      <c r="L21" s="46"/>
    </row>
    <row r="22" spans="1:12">
      <c r="A22" t="s">
        <v>22</v>
      </c>
      <c r="B22" s="22">
        <v>0.9</v>
      </c>
      <c r="C22" s="22"/>
      <c r="D22" s="22"/>
      <c r="E22" s="20">
        <f t="shared" si="3"/>
        <v>0.27</v>
      </c>
      <c r="F22" s="21"/>
      <c r="G22" s="20">
        <f t="shared" si="4"/>
        <v>0.27</v>
      </c>
      <c r="H22">
        <v>76347</v>
      </c>
      <c r="I22" s="51"/>
      <c r="J22">
        <v>2</v>
      </c>
      <c r="K22" s="1">
        <f t="shared" si="2"/>
        <v>0</v>
      </c>
      <c r="L22" s="46"/>
    </row>
    <row r="23" spans="1:12">
      <c r="A23" t="s">
        <v>23</v>
      </c>
      <c r="B23" s="22">
        <v>5.4</v>
      </c>
      <c r="C23" s="22">
        <v>3</v>
      </c>
      <c r="D23" s="22">
        <v>5.2</v>
      </c>
      <c r="E23" s="20">
        <f t="shared" si="3"/>
        <v>4.5999999999999996</v>
      </c>
      <c r="F23" s="21">
        <v>4.5</v>
      </c>
      <c r="G23" s="20">
        <f t="shared" si="4"/>
        <v>4.55</v>
      </c>
      <c r="H23">
        <v>81707</v>
      </c>
      <c r="I23" s="51"/>
      <c r="J23">
        <v>5</v>
      </c>
      <c r="K23" s="1">
        <f t="shared" si="2"/>
        <v>1</v>
      </c>
      <c r="L23" s="46"/>
    </row>
    <row r="24" spans="1:12">
      <c r="A24" t="s">
        <v>24</v>
      </c>
      <c r="B24" s="22">
        <v>2.2000000000000002</v>
      </c>
      <c r="C24" s="22">
        <v>4.8</v>
      </c>
      <c r="D24" s="22">
        <v>3.1</v>
      </c>
      <c r="E24" s="20">
        <f t="shared" si="3"/>
        <v>3.34</v>
      </c>
      <c r="F24" s="21">
        <v>2.5</v>
      </c>
      <c r="G24" s="20">
        <f t="shared" si="4"/>
        <v>2.92</v>
      </c>
      <c r="H24">
        <v>83074</v>
      </c>
      <c r="I24" s="51"/>
      <c r="J24">
        <v>34</v>
      </c>
      <c r="K24" s="1">
        <f t="shared" si="2"/>
        <v>1</v>
      </c>
      <c r="L24" s="46"/>
    </row>
    <row r="25" spans="1:12">
      <c r="A25" t="s">
        <v>25</v>
      </c>
      <c r="B25" s="22">
        <v>4.5</v>
      </c>
      <c r="C25" s="22">
        <v>5.0999999999999996</v>
      </c>
      <c r="D25" s="22">
        <v>2</v>
      </c>
      <c r="E25" s="20">
        <f t="shared" si="3"/>
        <v>3.6799999999999997</v>
      </c>
      <c r="F25" s="21"/>
      <c r="G25" s="20">
        <f t="shared" si="4"/>
        <v>3.6799999999999997</v>
      </c>
      <c r="H25">
        <v>83163</v>
      </c>
      <c r="I25" s="51"/>
      <c r="J25">
        <v>9</v>
      </c>
      <c r="K25" s="1">
        <f t="shared" si="2"/>
        <v>0</v>
      </c>
      <c r="L25" s="46"/>
    </row>
    <row r="26" spans="1:12">
      <c r="A26" t="s">
        <v>26</v>
      </c>
      <c r="B26" s="22">
        <v>0.9</v>
      </c>
      <c r="C26" s="22"/>
      <c r="D26" s="22"/>
      <c r="E26" s="20">
        <f t="shared" si="3"/>
        <v>0.27</v>
      </c>
      <c r="F26" s="21"/>
      <c r="G26" s="20">
        <f t="shared" si="4"/>
        <v>0.27</v>
      </c>
      <c r="H26">
        <v>83796</v>
      </c>
      <c r="I26" s="51"/>
      <c r="J26">
        <v>42</v>
      </c>
      <c r="K26" s="1">
        <f t="shared" si="2"/>
        <v>0</v>
      </c>
      <c r="L26" s="46"/>
    </row>
    <row r="27" spans="1:12">
      <c r="A27" t="s">
        <v>27</v>
      </c>
      <c r="B27" s="22">
        <v>2.6</v>
      </c>
      <c r="C27" s="22">
        <v>6.25</v>
      </c>
      <c r="D27" s="22">
        <v>5.75</v>
      </c>
      <c r="E27" s="20">
        <f t="shared" si="3"/>
        <v>4.9550000000000001</v>
      </c>
      <c r="F27" s="21"/>
      <c r="G27" s="20">
        <f t="shared" si="4"/>
        <v>4.9550000000000001</v>
      </c>
      <c r="H27">
        <v>84156</v>
      </c>
      <c r="I27" s="51"/>
      <c r="J27">
        <v>9</v>
      </c>
      <c r="K27" s="1">
        <f t="shared" si="2"/>
        <v>0</v>
      </c>
      <c r="L27" s="46"/>
    </row>
    <row r="28" spans="1:12">
      <c r="A28" t="s">
        <v>28</v>
      </c>
      <c r="B28" s="22">
        <v>3.5</v>
      </c>
      <c r="C28" s="22">
        <v>5.7</v>
      </c>
      <c r="D28" s="22">
        <v>4.7</v>
      </c>
      <c r="E28" s="20">
        <f t="shared" si="3"/>
        <v>4.6399999999999997</v>
      </c>
      <c r="F28" s="21">
        <v>5.4</v>
      </c>
      <c r="G28" s="20">
        <f t="shared" si="4"/>
        <v>5.0199999999999996</v>
      </c>
      <c r="H28">
        <v>84328</v>
      </c>
      <c r="I28" s="51"/>
      <c r="J28">
        <v>10</v>
      </c>
      <c r="K28" s="1">
        <f t="shared" si="2"/>
        <v>1</v>
      </c>
      <c r="L28" s="46"/>
    </row>
    <row r="29" spans="1:12">
      <c r="A29" t="s">
        <v>29</v>
      </c>
      <c r="B29" s="22"/>
      <c r="C29" s="22"/>
      <c r="D29" s="22"/>
      <c r="E29" s="20">
        <f t="shared" si="3"/>
        <v>0</v>
      </c>
      <c r="F29" s="21"/>
      <c r="G29" s="20">
        <f t="shared" si="4"/>
        <v>0</v>
      </c>
      <c r="H29">
        <v>86057</v>
      </c>
      <c r="I29" s="51"/>
      <c r="J29">
        <v>8</v>
      </c>
      <c r="K29" s="1">
        <f t="shared" si="2"/>
        <v>0</v>
      </c>
      <c r="L29" s="46"/>
    </row>
    <row r="30" spans="1:12">
      <c r="A30" t="s">
        <v>30</v>
      </c>
      <c r="B30" s="22">
        <v>4.8</v>
      </c>
      <c r="C30" s="22">
        <v>3.2</v>
      </c>
      <c r="D30" s="22">
        <v>6.4</v>
      </c>
      <c r="E30" s="20">
        <f t="shared" si="3"/>
        <v>4.96</v>
      </c>
      <c r="F30" s="21"/>
      <c r="G30" s="20">
        <f t="shared" si="4"/>
        <v>4.96</v>
      </c>
      <c r="H30">
        <v>86292</v>
      </c>
      <c r="I30" s="51"/>
      <c r="J30">
        <v>8</v>
      </c>
      <c r="K30" s="1">
        <f t="shared" si="2"/>
        <v>0</v>
      </c>
      <c r="L30" s="46"/>
    </row>
    <row r="31" spans="1:12">
      <c r="A31" t="s">
        <v>31</v>
      </c>
      <c r="B31" s="22">
        <v>5.5</v>
      </c>
      <c r="C31" s="22">
        <v>3.2</v>
      </c>
      <c r="D31" s="22">
        <v>1.6</v>
      </c>
      <c r="E31" s="20">
        <f t="shared" si="3"/>
        <v>3.25</v>
      </c>
      <c r="F31" s="21"/>
      <c r="G31" s="20">
        <f t="shared" si="4"/>
        <v>3.25</v>
      </c>
      <c r="H31">
        <v>86404</v>
      </c>
      <c r="I31" s="51"/>
      <c r="J31">
        <v>5</v>
      </c>
      <c r="K31" s="1">
        <f t="shared" si="2"/>
        <v>0</v>
      </c>
      <c r="L31" s="46"/>
    </row>
    <row r="32" spans="1:12">
      <c r="A32" t="s">
        <v>32</v>
      </c>
      <c r="B32" s="22">
        <v>3.8</v>
      </c>
      <c r="C32" s="22">
        <v>3.3</v>
      </c>
      <c r="D32" s="22">
        <v>1.5</v>
      </c>
      <c r="E32" s="20">
        <f t="shared" si="3"/>
        <v>2.73</v>
      </c>
      <c r="F32" s="21">
        <v>3.8</v>
      </c>
      <c r="G32" s="20">
        <f t="shared" si="4"/>
        <v>3.2649999999999997</v>
      </c>
      <c r="H32">
        <v>86415</v>
      </c>
      <c r="I32" s="51"/>
      <c r="J32">
        <v>8</v>
      </c>
      <c r="K32" s="1">
        <f t="shared" si="2"/>
        <v>1</v>
      </c>
      <c r="L32" s="46"/>
    </row>
    <row r="33" spans="1:12">
      <c r="A33" t="s">
        <v>33</v>
      </c>
      <c r="B33" s="22">
        <v>7.8</v>
      </c>
      <c r="C33" s="22">
        <v>8.25</v>
      </c>
      <c r="D33" s="22">
        <v>6.5</v>
      </c>
      <c r="E33" s="20">
        <f t="shared" si="3"/>
        <v>7.4150000000000009</v>
      </c>
      <c r="F33" s="21"/>
      <c r="G33" s="20">
        <f t="shared" si="4"/>
        <v>7.4150000000000009</v>
      </c>
      <c r="H33">
        <v>90014</v>
      </c>
      <c r="I33" s="51"/>
      <c r="J33">
        <v>34</v>
      </c>
      <c r="K33" s="1">
        <f t="shared" si="2"/>
        <v>0</v>
      </c>
      <c r="L33" s="46"/>
    </row>
    <row r="34" spans="1:12">
      <c r="A34" t="s">
        <v>34</v>
      </c>
      <c r="B34" s="22"/>
      <c r="C34" s="22"/>
      <c r="D34" s="22"/>
      <c r="E34" s="20">
        <f t="shared" si="3"/>
        <v>0</v>
      </c>
      <c r="F34" s="21"/>
      <c r="G34" s="20">
        <f t="shared" si="4"/>
        <v>0</v>
      </c>
      <c r="H34">
        <v>90410</v>
      </c>
      <c r="I34" s="51"/>
      <c r="J34">
        <v>50</v>
      </c>
      <c r="K34" s="1">
        <f t="shared" si="2"/>
        <v>0</v>
      </c>
      <c r="L34" s="46"/>
    </row>
    <row r="35" spans="1:12">
      <c r="A35" t="s">
        <v>35</v>
      </c>
      <c r="B35" s="22">
        <v>4.5999999999999996</v>
      </c>
      <c r="C35" s="22">
        <v>2.25</v>
      </c>
      <c r="D35" s="22">
        <v>3.8</v>
      </c>
      <c r="E35" s="20">
        <f t="shared" si="3"/>
        <v>3.5750000000000002</v>
      </c>
      <c r="F35" s="21"/>
      <c r="G35" s="20">
        <f t="shared" si="4"/>
        <v>3.5750000000000002</v>
      </c>
      <c r="H35">
        <v>91781</v>
      </c>
      <c r="I35" s="51"/>
      <c r="J35">
        <v>5</v>
      </c>
      <c r="K35" s="1">
        <f t="shared" si="2"/>
        <v>0</v>
      </c>
      <c r="L35" s="46"/>
    </row>
    <row r="36" spans="1:12">
      <c r="A36" t="s">
        <v>36</v>
      </c>
      <c r="B36" s="22">
        <v>7</v>
      </c>
      <c r="C36" s="22">
        <v>5.75</v>
      </c>
      <c r="D36" s="22">
        <v>2.5</v>
      </c>
      <c r="E36" s="20">
        <f t="shared" si="3"/>
        <v>4.8250000000000002</v>
      </c>
      <c r="F36" s="21">
        <v>4.2</v>
      </c>
      <c r="G36" s="20">
        <f t="shared" si="4"/>
        <v>4.5125000000000002</v>
      </c>
      <c r="H36">
        <v>92414</v>
      </c>
      <c r="I36" s="51"/>
      <c r="J36">
        <v>5</v>
      </c>
      <c r="K36" s="1">
        <f t="shared" ref="K36:K67" si="5">IF(F36&lt;&gt;"",1,0)</f>
        <v>1</v>
      </c>
      <c r="L36" s="46"/>
    </row>
    <row r="37" spans="1:12">
      <c r="A37" t="s">
        <v>37</v>
      </c>
      <c r="B37" s="22">
        <v>5.7</v>
      </c>
      <c r="C37" s="22">
        <v>5.6</v>
      </c>
      <c r="D37" s="22">
        <v>5.8</v>
      </c>
      <c r="E37" s="20">
        <f t="shared" si="3"/>
        <v>5.71</v>
      </c>
      <c r="F37" s="21"/>
      <c r="G37" s="20">
        <f t="shared" si="4"/>
        <v>5.71</v>
      </c>
      <c r="H37">
        <v>92715</v>
      </c>
      <c r="I37" s="51"/>
      <c r="J37">
        <v>2</v>
      </c>
      <c r="K37" s="1">
        <f t="shared" si="5"/>
        <v>0</v>
      </c>
      <c r="L37" s="46"/>
    </row>
    <row r="38" spans="1:12">
      <c r="A38" t="s">
        <v>38</v>
      </c>
      <c r="B38" s="22">
        <v>0.5</v>
      </c>
      <c r="C38" s="22">
        <v>3.5</v>
      </c>
      <c r="D38" s="22">
        <v>1.7</v>
      </c>
      <c r="E38" s="20">
        <f t="shared" si="3"/>
        <v>1.8800000000000001</v>
      </c>
      <c r="F38" s="21"/>
      <c r="G38" s="20">
        <f t="shared" si="4"/>
        <v>1.8800000000000001</v>
      </c>
      <c r="H38">
        <v>93259</v>
      </c>
      <c r="I38" s="51"/>
      <c r="J38">
        <v>2</v>
      </c>
      <c r="K38" s="1">
        <f t="shared" si="5"/>
        <v>0</v>
      </c>
      <c r="L38" s="46"/>
    </row>
    <row r="39" spans="1:12">
      <c r="A39" t="s">
        <v>39</v>
      </c>
      <c r="B39" s="22">
        <v>7.4</v>
      </c>
      <c r="C39" s="22">
        <v>6.3</v>
      </c>
      <c r="D39" s="22">
        <v>4.5</v>
      </c>
      <c r="E39" s="20">
        <f t="shared" si="3"/>
        <v>5.91</v>
      </c>
      <c r="F39" s="21"/>
      <c r="G39" s="20">
        <f t="shared" si="4"/>
        <v>5.91</v>
      </c>
      <c r="H39">
        <v>93378</v>
      </c>
      <c r="I39" s="51"/>
      <c r="J39">
        <v>10</v>
      </c>
      <c r="K39" s="1">
        <f t="shared" si="5"/>
        <v>0</v>
      </c>
      <c r="L39" s="46"/>
    </row>
    <row r="40" spans="1:12">
      <c r="A40" t="s">
        <v>40</v>
      </c>
      <c r="B40" s="32">
        <v>5.8</v>
      </c>
      <c r="C40" s="22">
        <v>1.05</v>
      </c>
      <c r="D40" s="32">
        <v>0.8</v>
      </c>
      <c r="E40" s="20">
        <f t="shared" si="3"/>
        <v>2.3749999999999996</v>
      </c>
      <c r="F40" s="21">
        <v>0</v>
      </c>
      <c r="G40" s="20">
        <f t="shared" si="4"/>
        <v>1.1874999999999998</v>
      </c>
      <c r="H40">
        <v>93613</v>
      </c>
      <c r="I40" s="51"/>
      <c r="J40">
        <v>10</v>
      </c>
      <c r="K40" s="1">
        <f t="shared" si="5"/>
        <v>1</v>
      </c>
      <c r="L40" s="46"/>
    </row>
    <row r="41" spans="1:12">
      <c r="A41" t="s">
        <v>41</v>
      </c>
      <c r="B41" s="22">
        <v>3.5</v>
      </c>
      <c r="C41" s="22">
        <v>4.0999999999999996</v>
      </c>
      <c r="D41" s="22">
        <v>3.8</v>
      </c>
      <c r="E41" s="20">
        <f t="shared" si="3"/>
        <v>3.8</v>
      </c>
      <c r="F41" s="21">
        <v>1.8</v>
      </c>
      <c r="G41" s="20">
        <f t="shared" si="4"/>
        <v>2.8</v>
      </c>
      <c r="H41">
        <v>94268</v>
      </c>
      <c r="I41" s="51"/>
      <c r="J41">
        <v>34</v>
      </c>
      <c r="K41" s="1">
        <f t="shared" si="5"/>
        <v>1</v>
      </c>
      <c r="L41" s="46"/>
    </row>
    <row r="42" spans="1:12">
      <c r="A42" t="s">
        <v>42</v>
      </c>
      <c r="B42" s="22">
        <v>2.8</v>
      </c>
      <c r="C42" s="22">
        <v>1.5</v>
      </c>
      <c r="D42" s="22">
        <v>0.7</v>
      </c>
      <c r="E42" s="20">
        <f t="shared" si="3"/>
        <v>1.5699999999999998</v>
      </c>
      <c r="F42" s="21"/>
      <c r="G42" s="20">
        <f t="shared" si="4"/>
        <v>1.5699999999999998</v>
      </c>
      <c r="H42">
        <v>94416</v>
      </c>
      <c r="I42" s="51"/>
      <c r="J42">
        <v>10</v>
      </c>
      <c r="K42" s="1">
        <f t="shared" si="5"/>
        <v>0</v>
      </c>
      <c r="L42" s="46"/>
    </row>
    <row r="43" spans="1:12">
      <c r="A43" t="s">
        <v>43</v>
      </c>
      <c r="B43" s="22">
        <v>6.3</v>
      </c>
      <c r="C43" s="22">
        <v>3.9</v>
      </c>
      <c r="D43" s="22">
        <v>4.8</v>
      </c>
      <c r="E43" s="20">
        <f t="shared" si="3"/>
        <v>4.9799999999999995</v>
      </c>
      <c r="F43" s="21"/>
      <c r="G43" s="20">
        <f t="shared" si="4"/>
        <v>4.9799999999999995</v>
      </c>
      <c r="H43">
        <v>94810</v>
      </c>
      <c r="I43" s="51"/>
      <c r="J43">
        <v>5</v>
      </c>
      <c r="K43" s="1">
        <f t="shared" si="5"/>
        <v>0</v>
      </c>
      <c r="L43" s="46"/>
    </row>
    <row r="44" spans="1:12">
      <c r="A44" t="s">
        <v>44</v>
      </c>
      <c r="B44" s="22">
        <v>5.3</v>
      </c>
      <c r="C44" s="22">
        <v>2.85</v>
      </c>
      <c r="D44" s="22">
        <v>2.2000000000000002</v>
      </c>
      <c r="E44" s="20">
        <f t="shared" si="3"/>
        <v>3.3250000000000002</v>
      </c>
      <c r="F44" s="21">
        <v>1.8</v>
      </c>
      <c r="G44" s="20">
        <f t="shared" si="4"/>
        <v>2.5625</v>
      </c>
      <c r="H44">
        <v>95047</v>
      </c>
      <c r="I44" s="51"/>
      <c r="J44">
        <v>10</v>
      </c>
      <c r="K44" s="1">
        <f t="shared" si="5"/>
        <v>1</v>
      </c>
      <c r="L44" s="46"/>
    </row>
    <row r="45" spans="1:12">
      <c r="A45" t="s">
        <v>45</v>
      </c>
      <c r="B45" s="22">
        <v>4.0999999999999996</v>
      </c>
      <c r="C45" s="22">
        <v>1.5</v>
      </c>
      <c r="D45" s="22">
        <v>1.5</v>
      </c>
      <c r="E45" s="20">
        <f t="shared" si="3"/>
        <v>2.2800000000000002</v>
      </c>
      <c r="F45" s="21"/>
      <c r="G45" s="20">
        <f t="shared" si="4"/>
        <v>2.2800000000000002</v>
      </c>
      <c r="H45">
        <v>95554</v>
      </c>
      <c r="I45" s="51"/>
      <c r="J45">
        <v>5</v>
      </c>
      <c r="K45" s="1">
        <f t="shared" si="5"/>
        <v>0</v>
      </c>
      <c r="L45" s="46"/>
    </row>
    <row r="46" spans="1:12">
      <c r="A46" t="s">
        <v>46</v>
      </c>
      <c r="B46" s="22">
        <v>0.3</v>
      </c>
      <c r="C46" s="22"/>
      <c r="D46" s="22"/>
      <c r="E46" s="20">
        <f t="shared" si="3"/>
        <v>0.09</v>
      </c>
      <c r="F46" s="21"/>
      <c r="G46" s="20">
        <f t="shared" si="4"/>
        <v>0.09</v>
      </c>
      <c r="H46">
        <v>95641</v>
      </c>
      <c r="I46" s="51"/>
      <c r="J46">
        <v>8</v>
      </c>
      <c r="K46" s="1">
        <f t="shared" si="5"/>
        <v>0</v>
      </c>
      <c r="L46" s="46"/>
    </row>
    <row r="47" spans="1:12">
      <c r="A47" t="s">
        <v>47</v>
      </c>
      <c r="B47" s="22">
        <v>2.8</v>
      </c>
      <c r="C47" s="22">
        <v>1.75</v>
      </c>
      <c r="D47" s="22">
        <v>1.2</v>
      </c>
      <c r="E47" s="20">
        <f t="shared" si="3"/>
        <v>1.845</v>
      </c>
      <c r="F47" s="21">
        <v>0</v>
      </c>
      <c r="G47" s="20">
        <f t="shared" si="4"/>
        <v>0.92249999999999999</v>
      </c>
      <c r="H47">
        <v>96811</v>
      </c>
      <c r="I47" s="51"/>
      <c r="J47">
        <v>10</v>
      </c>
      <c r="K47" s="1">
        <f t="shared" si="5"/>
        <v>1</v>
      </c>
      <c r="L47" s="46"/>
    </row>
    <row r="48" spans="1:12">
      <c r="A48" t="s">
        <v>48</v>
      </c>
      <c r="B48" s="22">
        <v>3.6</v>
      </c>
      <c r="C48" s="22">
        <v>5.45</v>
      </c>
      <c r="D48" s="22">
        <v>4.7</v>
      </c>
      <c r="E48" s="20">
        <f t="shared" si="3"/>
        <v>4.5950000000000006</v>
      </c>
      <c r="F48" s="21">
        <v>4</v>
      </c>
      <c r="G48" s="20">
        <f t="shared" si="4"/>
        <v>4.2975000000000003</v>
      </c>
      <c r="H48">
        <v>96986</v>
      </c>
      <c r="I48" s="51"/>
      <c r="J48">
        <v>8</v>
      </c>
      <c r="K48" s="1">
        <f t="shared" si="5"/>
        <v>1</v>
      </c>
      <c r="L48" s="46"/>
    </row>
    <row r="49" spans="1:12">
      <c r="A49" t="s">
        <v>49</v>
      </c>
      <c r="B49" s="22">
        <v>10</v>
      </c>
      <c r="C49" s="22">
        <v>5.9</v>
      </c>
      <c r="D49" s="22">
        <v>5</v>
      </c>
      <c r="E49" s="20">
        <f t="shared" si="3"/>
        <v>6.7700000000000005</v>
      </c>
      <c r="F49" s="21"/>
      <c r="G49" s="20">
        <f t="shared" si="4"/>
        <v>6.7700000000000005</v>
      </c>
      <c r="H49">
        <v>102023</v>
      </c>
      <c r="I49" s="51"/>
      <c r="J49">
        <v>9</v>
      </c>
      <c r="K49" s="1">
        <f t="shared" si="5"/>
        <v>0</v>
      </c>
      <c r="L49" s="46"/>
    </row>
    <row r="50" spans="1:12">
      <c r="A50" t="s">
        <v>50</v>
      </c>
      <c r="B50" s="22">
        <v>10</v>
      </c>
      <c r="C50" s="22">
        <v>9</v>
      </c>
      <c r="D50" s="22">
        <v>6.4</v>
      </c>
      <c r="E50" s="20">
        <f t="shared" si="3"/>
        <v>8.26</v>
      </c>
      <c r="F50" s="21"/>
      <c r="G50" s="20">
        <f t="shared" si="4"/>
        <v>8.26</v>
      </c>
      <c r="H50">
        <v>102538</v>
      </c>
      <c r="I50" s="51"/>
      <c r="J50">
        <v>41</v>
      </c>
      <c r="K50" s="1">
        <f t="shared" si="5"/>
        <v>0</v>
      </c>
      <c r="L50" s="46"/>
    </row>
    <row r="51" spans="1:12">
      <c r="A51" t="s">
        <v>51</v>
      </c>
      <c r="B51" s="22">
        <v>6.8</v>
      </c>
      <c r="C51" s="22">
        <v>7.45</v>
      </c>
      <c r="D51" s="22">
        <v>5.4</v>
      </c>
      <c r="E51" s="20">
        <f t="shared" si="3"/>
        <v>6.4349999999999996</v>
      </c>
      <c r="F51" s="21"/>
      <c r="G51" s="20">
        <f t="shared" si="4"/>
        <v>6.4349999999999996</v>
      </c>
      <c r="H51">
        <v>102748</v>
      </c>
      <c r="I51" s="51"/>
      <c r="J51">
        <v>9</v>
      </c>
      <c r="K51" s="1">
        <f t="shared" si="5"/>
        <v>0</v>
      </c>
      <c r="L51" s="46"/>
    </row>
    <row r="52" spans="1:12">
      <c r="A52" t="s">
        <v>52</v>
      </c>
      <c r="B52" s="22">
        <v>2.2999999999999998</v>
      </c>
      <c r="C52" s="22">
        <v>1</v>
      </c>
      <c r="D52" s="22"/>
      <c r="E52" s="20">
        <f t="shared" si="3"/>
        <v>0.99</v>
      </c>
      <c r="F52" s="21"/>
      <c r="G52" s="20">
        <f t="shared" si="4"/>
        <v>0.99</v>
      </c>
      <c r="H52">
        <v>103589</v>
      </c>
      <c r="I52" s="51"/>
      <c r="J52">
        <v>2</v>
      </c>
      <c r="K52" s="1">
        <f t="shared" si="5"/>
        <v>0</v>
      </c>
      <c r="L52" s="46"/>
    </row>
    <row r="53" spans="1:12">
      <c r="A53" t="s">
        <v>53</v>
      </c>
      <c r="B53" s="22">
        <v>6.7</v>
      </c>
      <c r="C53" s="22">
        <v>8.6</v>
      </c>
      <c r="D53" s="22">
        <v>6.9</v>
      </c>
      <c r="E53" s="20">
        <f t="shared" si="3"/>
        <v>7.35</v>
      </c>
      <c r="F53" s="21"/>
      <c r="G53" s="20">
        <f t="shared" si="4"/>
        <v>7.35</v>
      </c>
      <c r="H53">
        <v>103605</v>
      </c>
      <c r="I53" s="51"/>
      <c r="J53">
        <v>9</v>
      </c>
      <c r="K53" s="1">
        <f t="shared" si="5"/>
        <v>0</v>
      </c>
      <c r="L53" s="46"/>
    </row>
    <row r="54" spans="1:12">
      <c r="A54" t="s">
        <v>54</v>
      </c>
      <c r="B54" s="22">
        <v>6.3</v>
      </c>
      <c r="C54" s="22">
        <v>2.75</v>
      </c>
      <c r="D54" s="22">
        <v>5.6</v>
      </c>
      <c r="E54" s="20">
        <f t="shared" si="3"/>
        <v>4.9550000000000001</v>
      </c>
      <c r="F54" s="21"/>
      <c r="G54" s="20">
        <f t="shared" si="4"/>
        <v>4.9550000000000001</v>
      </c>
      <c r="H54">
        <v>103846</v>
      </c>
      <c r="I54" s="51"/>
      <c r="J54">
        <v>10</v>
      </c>
      <c r="K54" s="1">
        <f t="shared" si="5"/>
        <v>0</v>
      </c>
      <c r="L54" s="46"/>
    </row>
    <row r="55" spans="1:12">
      <c r="A55" t="s">
        <v>55</v>
      </c>
      <c r="B55" s="22">
        <v>6.5</v>
      </c>
      <c r="C55" s="22">
        <v>6.45</v>
      </c>
      <c r="D55" s="22">
        <v>5.35</v>
      </c>
      <c r="E55" s="20">
        <f t="shared" si="3"/>
        <v>6.0250000000000004</v>
      </c>
      <c r="F55" s="21"/>
      <c r="G55" s="20">
        <f t="shared" si="4"/>
        <v>6.0250000000000004</v>
      </c>
      <c r="H55">
        <v>104329</v>
      </c>
      <c r="I55" s="51"/>
      <c r="J55">
        <v>9</v>
      </c>
      <c r="K55" s="1">
        <f t="shared" si="5"/>
        <v>0</v>
      </c>
      <c r="L55" s="46"/>
    </row>
    <row r="56" spans="1:12">
      <c r="A56" t="s">
        <v>56</v>
      </c>
      <c r="B56" s="22">
        <v>2.2000000000000002</v>
      </c>
      <c r="C56" s="22">
        <v>7.1</v>
      </c>
      <c r="D56" s="22">
        <v>5.4</v>
      </c>
      <c r="E56" s="20">
        <f t="shared" si="3"/>
        <v>4.95</v>
      </c>
      <c r="F56" s="21"/>
      <c r="G56" s="20">
        <f t="shared" si="4"/>
        <v>4.95</v>
      </c>
      <c r="H56">
        <v>104392</v>
      </c>
      <c r="I56" s="51"/>
      <c r="J56">
        <v>49</v>
      </c>
      <c r="K56" s="1">
        <f t="shared" si="5"/>
        <v>0</v>
      </c>
      <c r="L56" s="46"/>
    </row>
    <row r="57" spans="1:12">
      <c r="A57" t="s">
        <v>57</v>
      </c>
      <c r="B57" s="22">
        <v>10</v>
      </c>
      <c r="C57" s="22">
        <v>4.45</v>
      </c>
      <c r="D57" s="22">
        <v>3.15</v>
      </c>
      <c r="E57" s="20">
        <f t="shared" si="3"/>
        <v>5.5950000000000006</v>
      </c>
      <c r="F57" s="21"/>
      <c r="G57" s="20">
        <f t="shared" si="4"/>
        <v>5.5950000000000006</v>
      </c>
      <c r="H57">
        <v>104704</v>
      </c>
      <c r="I57" s="51"/>
      <c r="J57">
        <v>34</v>
      </c>
      <c r="K57" s="1">
        <f t="shared" si="5"/>
        <v>0</v>
      </c>
      <c r="L57" s="46"/>
    </row>
    <row r="58" spans="1:12">
      <c r="A58" t="s">
        <v>58</v>
      </c>
      <c r="B58" s="22">
        <v>5.8</v>
      </c>
      <c r="C58" s="22">
        <v>3.1</v>
      </c>
      <c r="D58" s="22">
        <v>4.8</v>
      </c>
      <c r="E58" s="20">
        <f t="shared" si="3"/>
        <v>4.59</v>
      </c>
      <c r="F58" s="21">
        <v>5.4</v>
      </c>
      <c r="G58" s="20">
        <f t="shared" si="4"/>
        <v>4.9950000000000001</v>
      </c>
      <c r="H58">
        <v>104947</v>
      </c>
      <c r="I58" s="51"/>
      <c r="J58">
        <v>34</v>
      </c>
      <c r="K58" s="1">
        <f t="shared" si="5"/>
        <v>1</v>
      </c>
      <c r="L58" s="46"/>
    </row>
    <row r="59" spans="1:12">
      <c r="A59" t="s">
        <v>59</v>
      </c>
      <c r="B59" s="22">
        <v>4.9000000000000004</v>
      </c>
      <c r="C59" s="22">
        <v>7.85</v>
      </c>
      <c r="D59" s="22">
        <v>4.5</v>
      </c>
      <c r="E59" s="20">
        <f t="shared" si="3"/>
        <v>5.625</v>
      </c>
      <c r="F59" s="21"/>
      <c r="G59" s="20">
        <f t="shared" si="4"/>
        <v>5.625</v>
      </c>
      <c r="H59">
        <v>104995</v>
      </c>
      <c r="I59" s="51"/>
      <c r="J59">
        <v>9</v>
      </c>
      <c r="K59" s="1">
        <f t="shared" si="5"/>
        <v>0</v>
      </c>
      <c r="L59" s="46"/>
    </row>
    <row r="60" spans="1:12">
      <c r="A60" t="s">
        <v>60</v>
      </c>
      <c r="B60" s="22">
        <v>6.3</v>
      </c>
      <c r="C60" s="22">
        <v>4.7</v>
      </c>
      <c r="D60" s="22">
        <v>6.5</v>
      </c>
      <c r="E60" s="20">
        <f t="shared" si="3"/>
        <v>5.9</v>
      </c>
      <c r="F60" s="21"/>
      <c r="G60" s="20">
        <f t="shared" si="4"/>
        <v>5.9</v>
      </c>
      <c r="H60">
        <v>105160</v>
      </c>
      <c r="I60" s="51"/>
      <c r="J60">
        <v>12</v>
      </c>
      <c r="K60" s="1">
        <f t="shared" si="5"/>
        <v>0</v>
      </c>
      <c r="L60" s="46"/>
    </row>
    <row r="61" spans="1:12">
      <c r="A61" t="s">
        <v>61</v>
      </c>
      <c r="B61" s="22">
        <v>3.8</v>
      </c>
      <c r="C61" s="22">
        <v>5.8</v>
      </c>
      <c r="D61" s="22">
        <v>6.3</v>
      </c>
      <c r="E61" s="20">
        <f t="shared" si="3"/>
        <v>5.4</v>
      </c>
      <c r="F61" s="21"/>
      <c r="G61" s="20">
        <f t="shared" si="4"/>
        <v>5.4</v>
      </c>
      <c r="H61">
        <v>105559</v>
      </c>
      <c r="I61" s="51"/>
      <c r="J61">
        <v>10</v>
      </c>
      <c r="K61" s="1">
        <f t="shared" si="5"/>
        <v>0</v>
      </c>
      <c r="L61" s="46"/>
    </row>
    <row r="62" spans="1:12">
      <c r="A62" t="s">
        <v>62</v>
      </c>
      <c r="B62" s="22">
        <v>8.6999999999999993</v>
      </c>
      <c r="C62" s="22">
        <v>7.25</v>
      </c>
      <c r="D62" s="22">
        <v>6.8</v>
      </c>
      <c r="E62" s="20">
        <f t="shared" si="3"/>
        <v>7.5049999999999999</v>
      </c>
      <c r="F62" s="21"/>
      <c r="G62" s="20">
        <f t="shared" si="4"/>
        <v>7.5049999999999999</v>
      </c>
      <c r="H62">
        <v>105648</v>
      </c>
      <c r="I62" s="51"/>
      <c r="J62">
        <v>9</v>
      </c>
      <c r="K62" s="1">
        <f t="shared" si="5"/>
        <v>0</v>
      </c>
      <c r="L62" s="46"/>
    </row>
    <row r="63" spans="1:12">
      <c r="A63" t="s">
        <v>63</v>
      </c>
      <c r="B63" s="22">
        <v>6.9</v>
      </c>
      <c r="C63" s="22">
        <v>8.4499999999999993</v>
      </c>
      <c r="D63" s="22">
        <v>3.05</v>
      </c>
      <c r="E63" s="20">
        <f t="shared" si="3"/>
        <v>5.8250000000000002</v>
      </c>
      <c r="F63" s="21"/>
      <c r="G63" s="20">
        <f t="shared" si="4"/>
        <v>5.8250000000000002</v>
      </c>
      <c r="H63">
        <v>105705</v>
      </c>
      <c r="I63" s="51"/>
      <c r="J63">
        <v>10</v>
      </c>
      <c r="K63" s="1">
        <f t="shared" si="5"/>
        <v>0</v>
      </c>
      <c r="L63" s="46"/>
    </row>
    <row r="64" spans="1:12">
      <c r="A64" t="s">
        <v>64</v>
      </c>
      <c r="B64" s="22">
        <v>3.9</v>
      </c>
      <c r="C64" s="22">
        <v>3.9</v>
      </c>
      <c r="D64" s="22">
        <v>6.7</v>
      </c>
      <c r="E64" s="20">
        <f t="shared" si="3"/>
        <v>5.0200000000000005</v>
      </c>
      <c r="F64" s="21"/>
      <c r="G64" s="20">
        <f t="shared" si="4"/>
        <v>5.0200000000000005</v>
      </c>
      <c r="H64">
        <v>105753</v>
      </c>
      <c r="I64" s="51"/>
      <c r="J64">
        <v>34</v>
      </c>
      <c r="K64" s="1">
        <f t="shared" si="5"/>
        <v>0</v>
      </c>
      <c r="L64" s="46"/>
    </row>
    <row r="65" spans="1:12">
      <c r="A65" t="s">
        <v>65</v>
      </c>
      <c r="B65" s="22">
        <v>1.6</v>
      </c>
      <c r="C65" s="22">
        <v>2.95</v>
      </c>
      <c r="D65" s="22">
        <v>4.0999999999999996</v>
      </c>
      <c r="E65" s="20">
        <f t="shared" si="3"/>
        <v>3.0049999999999999</v>
      </c>
      <c r="F65" s="21">
        <v>2</v>
      </c>
      <c r="G65" s="20">
        <f t="shared" si="4"/>
        <v>2.5024999999999999</v>
      </c>
      <c r="H65">
        <v>105770</v>
      </c>
      <c r="I65" s="51"/>
      <c r="J65">
        <v>10</v>
      </c>
      <c r="K65" s="1">
        <f t="shared" si="5"/>
        <v>1</v>
      </c>
      <c r="L65" s="46"/>
    </row>
    <row r="66" spans="1:12">
      <c r="A66" t="s">
        <v>66</v>
      </c>
      <c r="B66" s="22"/>
      <c r="C66" s="22"/>
      <c r="D66" s="22"/>
      <c r="E66" s="20">
        <f t="shared" si="3"/>
        <v>0</v>
      </c>
      <c r="F66" s="21"/>
      <c r="G66" s="20">
        <f t="shared" si="4"/>
        <v>0</v>
      </c>
      <c r="H66">
        <v>105847</v>
      </c>
      <c r="I66" s="51"/>
      <c r="J66">
        <v>10</v>
      </c>
      <c r="K66" s="1">
        <f t="shared" si="5"/>
        <v>0</v>
      </c>
      <c r="L66" s="46"/>
    </row>
    <row r="67" spans="1:12">
      <c r="A67" t="s">
        <v>67</v>
      </c>
      <c r="B67" s="22">
        <v>3.8</v>
      </c>
      <c r="C67" s="22">
        <v>5</v>
      </c>
      <c r="D67" s="22">
        <v>4.55</v>
      </c>
      <c r="E67" s="20">
        <f t="shared" si="3"/>
        <v>4.46</v>
      </c>
      <c r="F67" s="21">
        <v>5.5</v>
      </c>
      <c r="G67" s="20">
        <f t="shared" si="4"/>
        <v>4.9800000000000004</v>
      </c>
      <c r="H67">
        <v>105957</v>
      </c>
      <c r="I67" s="51"/>
      <c r="J67">
        <v>11</v>
      </c>
      <c r="K67" s="1">
        <f t="shared" si="5"/>
        <v>1</v>
      </c>
      <c r="L67" s="46"/>
    </row>
    <row r="68" spans="1:12">
      <c r="A68" t="s">
        <v>68</v>
      </c>
      <c r="B68" s="22">
        <v>4.4000000000000004</v>
      </c>
      <c r="C68" s="22">
        <v>1.7</v>
      </c>
      <c r="D68" s="22">
        <v>1.4</v>
      </c>
      <c r="E68" s="20">
        <f t="shared" si="3"/>
        <v>2.39</v>
      </c>
      <c r="F68" s="21">
        <v>2.1</v>
      </c>
      <c r="G68" s="20">
        <f t="shared" si="4"/>
        <v>2.2450000000000001</v>
      </c>
      <c r="H68">
        <v>106026</v>
      </c>
      <c r="I68" s="51"/>
      <c r="J68">
        <v>34</v>
      </c>
      <c r="K68" s="1">
        <f t="shared" ref="K68:K87" si="6">IF(F68&lt;&gt;"",1,0)</f>
        <v>1</v>
      </c>
      <c r="L68" s="46"/>
    </row>
    <row r="69" spans="1:12">
      <c r="A69" t="s">
        <v>69</v>
      </c>
      <c r="B69" s="22">
        <v>7.1</v>
      </c>
      <c r="C69" s="22">
        <v>3</v>
      </c>
      <c r="D69" s="22">
        <v>5.2</v>
      </c>
      <c r="E69" s="20">
        <f t="shared" ref="E69:E87" si="7">IF(A69="","",MIN(10,(B69/$B$2*100*$B$1+C69/$C$2*100*$C$1+D69/$D$2*100*$D$1)/$E$1/10))</f>
        <v>5.1100000000000003</v>
      </c>
      <c r="F69" s="21"/>
      <c r="G69" s="20">
        <f t="shared" ref="G69:G87" si="8">IF(F69="",E69,(E69+F69/$F$2*10)/2)</f>
        <v>5.1100000000000003</v>
      </c>
      <c r="H69">
        <v>106238</v>
      </c>
      <c r="I69" s="51"/>
      <c r="J69">
        <v>10</v>
      </c>
      <c r="K69" s="1">
        <f t="shared" si="6"/>
        <v>0</v>
      </c>
      <c r="L69" s="46"/>
    </row>
    <row r="70" spans="1:12">
      <c r="A70" t="s">
        <v>70</v>
      </c>
      <c r="B70" s="22">
        <v>5.9</v>
      </c>
      <c r="C70" s="22">
        <v>6.25</v>
      </c>
      <c r="D70" s="22">
        <v>4.3</v>
      </c>
      <c r="E70" s="20">
        <f t="shared" si="7"/>
        <v>5.3650000000000002</v>
      </c>
      <c r="F70" s="21"/>
      <c r="G70" s="20">
        <f t="shared" si="8"/>
        <v>5.3650000000000002</v>
      </c>
      <c r="H70">
        <v>106292</v>
      </c>
      <c r="I70" s="51"/>
      <c r="J70">
        <v>10</v>
      </c>
      <c r="K70" s="1">
        <f t="shared" si="6"/>
        <v>0</v>
      </c>
      <c r="L70" s="46"/>
    </row>
    <row r="71" spans="1:12">
      <c r="A71" t="s">
        <v>71</v>
      </c>
      <c r="B71" s="22">
        <v>9.1999999999999993</v>
      </c>
      <c r="C71" s="22">
        <v>8</v>
      </c>
      <c r="D71" s="22">
        <v>4.5999999999999996</v>
      </c>
      <c r="E71" s="20">
        <f t="shared" si="7"/>
        <v>7</v>
      </c>
      <c r="F71" s="21"/>
      <c r="G71" s="20">
        <f t="shared" si="8"/>
        <v>7</v>
      </c>
      <c r="H71">
        <v>106694</v>
      </c>
      <c r="I71" s="51"/>
      <c r="J71">
        <v>11</v>
      </c>
      <c r="K71" s="1">
        <f t="shared" si="6"/>
        <v>0</v>
      </c>
      <c r="L71" s="46"/>
    </row>
    <row r="72" spans="1:12">
      <c r="A72" t="s">
        <v>72</v>
      </c>
      <c r="B72" s="22">
        <v>8.3000000000000007</v>
      </c>
      <c r="C72" s="22">
        <v>5.45</v>
      </c>
      <c r="D72" s="22">
        <v>5.35</v>
      </c>
      <c r="E72" s="20">
        <f t="shared" si="7"/>
        <v>6.2649999999999997</v>
      </c>
      <c r="F72" s="21"/>
      <c r="G72" s="20">
        <f t="shared" si="8"/>
        <v>6.2649999999999997</v>
      </c>
      <c r="H72">
        <v>106996</v>
      </c>
      <c r="I72" s="51"/>
      <c r="J72">
        <v>5</v>
      </c>
      <c r="K72" s="1">
        <f t="shared" si="6"/>
        <v>0</v>
      </c>
      <c r="L72" s="46"/>
    </row>
    <row r="73" spans="1:12">
      <c r="A73" t="s">
        <v>73</v>
      </c>
      <c r="B73" s="22">
        <v>6.7</v>
      </c>
      <c r="C73" s="22">
        <v>7.75</v>
      </c>
      <c r="D73" s="22">
        <v>5.8</v>
      </c>
      <c r="E73" s="20">
        <f t="shared" si="7"/>
        <v>6.6549999999999994</v>
      </c>
      <c r="F73" s="21"/>
      <c r="G73" s="20">
        <f t="shared" si="8"/>
        <v>6.6549999999999994</v>
      </c>
      <c r="H73">
        <v>107798</v>
      </c>
      <c r="I73" s="51"/>
      <c r="J73">
        <v>9</v>
      </c>
      <c r="K73" s="1">
        <f t="shared" si="6"/>
        <v>0</v>
      </c>
      <c r="L73" s="46"/>
    </row>
    <row r="74" spans="1:12">
      <c r="A74" t="s">
        <v>74</v>
      </c>
      <c r="B74" s="22">
        <v>4.5</v>
      </c>
      <c r="C74" s="22">
        <v>5.3</v>
      </c>
      <c r="D74" s="22">
        <v>4.05</v>
      </c>
      <c r="E74" s="20">
        <f t="shared" si="7"/>
        <v>4.5600000000000005</v>
      </c>
      <c r="F74" s="21"/>
      <c r="G74" s="20">
        <f t="shared" si="8"/>
        <v>4.5600000000000005</v>
      </c>
      <c r="H74">
        <v>107807</v>
      </c>
      <c r="I74" s="51"/>
      <c r="J74">
        <v>10</v>
      </c>
      <c r="K74" s="1">
        <f t="shared" si="6"/>
        <v>0</v>
      </c>
      <c r="L74" s="46"/>
    </row>
    <row r="75" spans="1:12">
      <c r="A75" t="s">
        <v>75</v>
      </c>
      <c r="B75" s="22">
        <v>5.0999999999999996</v>
      </c>
      <c r="C75" s="22">
        <v>5.6</v>
      </c>
      <c r="D75" s="22">
        <v>4.4000000000000004</v>
      </c>
      <c r="E75" s="20">
        <f t="shared" si="7"/>
        <v>4.9700000000000006</v>
      </c>
      <c r="F75" s="21"/>
      <c r="G75" s="20">
        <f t="shared" si="8"/>
        <v>4.9700000000000006</v>
      </c>
      <c r="H75">
        <v>108141</v>
      </c>
      <c r="I75" s="51"/>
      <c r="J75">
        <v>2</v>
      </c>
      <c r="K75" s="1">
        <f t="shared" si="6"/>
        <v>0</v>
      </c>
      <c r="L75" s="46"/>
    </row>
    <row r="76" spans="1:12">
      <c r="A76" t="s">
        <v>76</v>
      </c>
      <c r="B76" s="22">
        <v>9.1999999999999993</v>
      </c>
      <c r="C76" s="22">
        <v>8.25</v>
      </c>
      <c r="D76" s="22">
        <v>5</v>
      </c>
      <c r="E76" s="20">
        <f t="shared" si="7"/>
        <v>7.2349999999999994</v>
      </c>
      <c r="F76" s="21"/>
      <c r="G76" s="20">
        <f t="shared" si="8"/>
        <v>7.2349999999999994</v>
      </c>
      <c r="H76">
        <v>108210</v>
      </c>
      <c r="I76" s="51"/>
      <c r="J76">
        <v>34</v>
      </c>
      <c r="K76" s="1">
        <f t="shared" si="6"/>
        <v>0</v>
      </c>
      <c r="L76" s="46"/>
    </row>
    <row r="77" spans="1:12">
      <c r="A77" t="s">
        <v>77</v>
      </c>
      <c r="B77" s="22">
        <v>2.7</v>
      </c>
      <c r="C77" s="22">
        <v>4.05</v>
      </c>
      <c r="D77" s="22">
        <v>2.9</v>
      </c>
      <c r="E77" s="20">
        <f t="shared" si="7"/>
        <v>3.1850000000000001</v>
      </c>
      <c r="F77" s="21">
        <v>4.5</v>
      </c>
      <c r="G77" s="20">
        <f t="shared" si="8"/>
        <v>3.8425000000000002</v>
      </c>
      <c r="H77">
        <v>108379</v>
      </c>
      <c r="I77" s="51"/>
      <c r="J77">
        <v>10</v>
      </c>
      <c r="K77" s="1">
        <f t="shared" si="6"/>
        <v>1</v>
      </c>
      <c r="L77" s="46"/>
    </row>
    <row r="78" spans="1:12">
      <c r="A78" t="s">
        <v>78</v>
      </c>
      <c r="B78" s="22">
        <v>2.5</v>
      </c>
      <c r="C78" s="22">
        <v>2.5499999999999998</v>
      </c>
      <c r="D78" s="22">
        <v>2.8</v>
      </c>
      <c r="E78" s="20">
        <f t="shared" si="7"/>
        <v>2.6350000000000002</v>
      </c>
      <c r="F78" s="21"/>
      <c r="G78" s="20">
        <f t="shared" si="8"/>
        <v>2.6350000000000002</v>
      </c>
      <c r="H78">
        <v>108584</v>
      </c>
      <c r="I78" s="51"/>
      <c r="J78">
        <v>10</v>
      </c>
      <c r="K78" s="1">
        <f t="shared" si="6"/>
        <v>0</v>
      </c>
      <c r="L78" s="46"/>
    </row>
    <row r="79" spans="1:12">
      <c r="A79" s="43"/>
      <c r="B79" s="22"/>
      <c r="C79" s="22"/>
      <c r="D79" s="22"/>
      <c r="E79" s="20" t="str">
        <f t="shared" si="7"/>
        <v/>
      </c>
      <c r="F79" s="21"/>
      <c r="G79" s="20" t="str">
        <f t="shared" si="8"/>
        <v/>
      </c>
      <c r="H79" s="41"/>
      <c r="I79" s="51"/>
      <c r="J79" s="49"/>
      <c r="K79" s="1">
        <f t="shared" si="6"/>
        <v>0</v>
      </c>
      <c r="L79" s="46"/>
    </row>
    <row r="80" spans="1:12">
      <c r="A80" s="43"/>
      <c r="B80" s="22"/>
      <c r="C80" s="22"/>
      <c r="D80" s="22"/>
      <c r="E80" s="20" t="str">
        <f t="shared" si="7"/>
        <v/>
      </c>
      <c r="F80" s="21"/>
      <c r="G80" s="20" t="str">
        <f t="shared" si="8"/>
        <v/>
      </c>
      <c r="H80" s="41"/>
      <c r="I80" s="51"/>
      <c r="J80" s="49"/>
      <c r="K80" s="1">
        <f t="shared" si="6"/>
        <v>0</v>
      </c>
      <c r="L80" s="46"/>
    </row>
    <row r="81" spans="1:12">
      <c r="A81" s="43"/>
      <c r="B81" s="22"/>
      <c r="C81" s="22"/>
      <c r="D81" s="22"/>
      <c r="E81" s="20" t="str">
        <f t="shared" si="7"/>
        <v/>
      </c>
      <c r="F81" s="21"/>
      <c r="G81" s="20" t="str">
        <f t="shared" si="8"/>
        <v/>
      </c>
      <c r="H81" s="41"/>
      <c r="I81" s="51"/>
      <c r="J81" s="49"/>
      <c r="K81" s="1">
        <f t="shared" si="6"/>
        <v>0</v>
      </c>
      <c r="L81" s="46"/>
    </row>
    <row r="82" spans="1:12">
      <c r="A82" s="43"/>
      <c r="B82" s="22"/>
      <c r="C82" s="22"/>
      <c r="D82" s="22"/>
      <c r="E82" s="20" t="str">
        <f t="shared" si="7"/>
        <v/>
      </c>
      <c r="F82" s="21"/>
      <c r="G82" s="20" t="str">
        <f t="shared" si="8"/>
        <v/>
      </c>
      <c r="H82" s="41"/>
      <c r="I82" s="51"/>
      <c r="J82" s="49"/>
      <c r="K82" s="1">
        <f t="shared" si="6"/>
        <v>0</v>
      </c>
      <c r="L82" s="46"/>
    </row>
    <row r="83" spans="1:12">
      <c r="A83" s="43"/>
      <c r="B83" s="22"/>
      <c r="C83" s="22"/>
      <c r="D83" s="22"/>
      <c r="E83" s="20" t="str">
        <f t="shared" si="7"/>
        <v/>
      </c>
      <c r="F83" s="21"/>
      <c r="G83" s="20" t="str">
        <f t="shared" si="8"/>
        <v/>
      </c>
      <c r="H83" s="41"/>
      <c r="I83" s="51"/>
      <c r="J83" s="49"/>
      <c r="K83" s="1">
        <f t="shared" si="6"/>
        <v>0</v>
      </c>
      <c r="L83" s="46"/>
    </row>
    <row r="84" spans="1:12">
      <c r="A84" s="43"/>
      <c r="B84" s="22"/>
      <c r="C84" s="22"/>
      <c r="D84" s="22"/>
      <c r="E84" s="20" t="str">
        <f t="shared" si="7"/>
        <v/>
      </c>
      <c r="F84" s="21"/>
      <c r="G84" s="20" t="str">
        <f t="shared" si="8"/>
        <v/>
      </c>
      <c r="H84" s="41"/>
      <c r="I84" s="51"/>
      <c r="J84" s="49"/>
      <c r="K84" s="1">
        <f t="shared" si="6"/>
        <v>0</v>
      </c>
      <c r="L84" s="46"/>
    </row>
    <row r="85" spans="1:12">
      <c r="A85" s="43"/>
      <c r="B85" s="22"/>
      <c r="C85" s="22"/>
      <c r="D85" s="22"/>
      <c r="E85" s="20" t="str">
        <f t="shared" si="7"/>
        <v/>
      </c>
      <c r="F85" s="21"/>
      <c r="G85" s="20" t="str">
        <f t="shared" si="8"/>
        <v/>
      </c>
      <c r="H85" s="41"/>
      <c r="I85" s="51"/>
      <c r="J85" s="49"/>
      <c r="K85" s="1">
        <f t="shared" si="6"/>
        <v>0</v>
      </c>
      <c r="L85" s="46"/>
    </row>
    <row r="86" spans="1:12">
      <c r="A86" s="43"/>
      <c r="B86" s="22"/>
      <c r="C86" s="22"/>
      <c r="D86" s="22"/>
      <c r="E86" s="20" t="str">
        <f t="shared" si="7"/>
        <v/>
      </c>
      <c r="F86" s="21"/>
      <c r="G86" s="20" t="str">
        <f t="shared" si="8"/>
        <v/>
      </c>
      <c r="H86" s="41"/>
      <c r="I86" s="51"/>
      <c r="J86" s="49"/>
      <c r="K86" s="1">
        <f t="shared" si="6"/>
        <v>0</v>
      </c>
      <c r="L86" s="46"/>
    </row>
    <row r="87" spans="1:12" ht="12.75" thickBot="1">
      <c r="A87" s="43"/>
      <c r="B87" s="22"/>
      <c r="C87" s="22"/>
      <c r="D87" s="22"/>
      <c r="E87" s="20" t="str">
        <f t="shared" si="7"/>
        <v/>
      </c>
      <c r="F87" s="21"/>
      <c r="G87" s="20" t="str">
        <f t="shared" si="8"/>
        <v/>
      </c>
      <c r="H87" s="41"/>
      <c r="I87" s="51"/>
      <c r="J87" s="49"/>
      <c r="K87" s="1">
        <f t="shared" si="6"/>
        <v>0</v>
      </c>
      <c r="L87" s="46"/>
    </row>
    <row r="88" spans="1:12" ht="12.75" thickTop="1">
      <c r="A88" s="13" t="s">
        <v>8</v>
      </c>
      <c r="B88" s="14">
        <f>IF(SUM(B4:B87)&gt;0,AVERAGE(B4:B87),"")</f>
        <v>5.0578947368421057</v>
      </c>
      <c r="C88" s="14">
        <f t="shared" ref="C88:G88" si="9">IF(SUM(C4:C87)&gt;0,AVERAGE(C4:C87),"")</f>
        <v>4.7249999999999988</v>
      </c>
      <c r="D88" s="14">
        <f t="shared" si="9"/>
        <v>4.1198113207547191</v>
      </c>
      <c r="E88" s="15">
        <f>IF(SUM(E4:E87)&gt;0,AVERAGE(E4:E87),"")</f>
        <v>4.1045081967213113</v>
      </c>
      <c r="F88" s="14">
        <f t="shared" si="9"/>
        <v>2.9611111111111112</v>
      </c>
      <c r="G88" s="15">
        <f t="shared" si="9"/>
        <v>4.0235245901639338</v>
      </c>
      <c r="H88" s="36" t="s">
        <v>8</v>
      </c>
      <c r="I88" s="47"/>
      <c r="K88" s="1"/>
    </row>
    <row r="89" spans="1:12">
      <c r="A89" s="16" t="s">
        <v>11</v>
      </c>
      <c r="B89" s="11">
        <f>IF(SUM(B4:B87)&gt;0,STDEV(B4:B87),"")</f>
        <v>2.4317797251352666</v>
      </c>
      <c r="C89" s="11">
        <f t="shared" ref="C89:G89" si="10">IF(SUM(C4:C87)&gt;0,STDEV(C4:C87),"")</f>
        <v>2.2524357884592598</v>
      </c>
      <c r="D89" s="11">
        <f t="shared" si="10"/>
        <v>1.7691083049052541</v>
      </c>
      <c r="E89" s="12">
        <f>IF(SUM(E4:E87)&gt;0,STDEV(E4:E87),"")</f>
        <v>2.1783504280605763</v>
      </c>
      <c r="F89" s="11">
        <f t="shared" si="10"/>
        <v>1.8585696235954228</v>
      </c>
      <c r="G89" s="12">
        <f t="shared" si="10"/>
        <v>2.2620452294811844</v>
      </c>
      <c r="H89" s="37" t="s">
        <v>11</v>
      </c>
      <c r="I89" s="47"/>
      <c r="K89" s="1"/>
    </row>
    <row r="90" spans="1:12" ht="12.75" thickBot="1">
      <c r="A90" s="17" t="s">
        <v>12</v>
      </c>
      <c r="B90" s="18">
        <f t="shared" ref="B90:G90" si="11">IF(SUM(B5:B87)&gt;0,MEDIAN(B5:B87),"")</f>
        <v>4.9000000000000004</v>
      </c>
      <c r="C90" s="18">
        <f t="shared" si="11"/>
        <v>4.75</v>
      </c>
      <c r="D90" s="18">
        <f t="shared" si="11"/>
        <v>4.5</v>
      </c>
      <c r="E90" s="19">
        <f t="shared" si="11"/>
        <v>4.5950000000000006</v>
      </c>
      <c r="F90" s="18">
        <f t="shared" si="11"/>
        <v>3.15</v>
      </c>
      <c r="G90" s="19">
        <f t="shared" si="11"/>
        <v>4.5600000000000005</v>
      </c>
      <c r="H90" s="38" t="s">
        <v>12</v>
      </c>
      <c r="I90" s="47"/>
      <c r="K90" s="1"/>
    </row>
    <row r="91" spans="1:12" ht="12.75" thickTop="1"/>
  </sheetData>
  <sortState ref="A4:XFD87">
    <sortCondition descending="1" ref="G4:G87"/>
  </sortState>
  <phoneticPr fontId="0" type="noConversion"/>
  <printOptions horizontalCentered="1" gridLinesSet="0"/>
  <pageMargins left="0.19685039370078741" right="0.19685039370078741" top="0.98425196850393704" bottom="0.98425196850393704" header="0.51181102362204722" footer="0.51181102362204722"/>
  <pageSetup paperSize="9" fitToHeight="0" orientation="portrait" r:id="rId1"/>
  <headerFooter>
    <oddHeader>&amp;L&amp;10Profa. Ketty A. de Rezende&amp;R&amp;10Notas de MA311 - Turma A</oddHeader>
    <oddFooter>&amp;L&amp;10Página &amp;P&amp;R&amp;10&amp;D</oddFooter>
  </headerFooter>
  <ignoredErrors>
    <ignoredError sqref="A88:A1048576 C2:C3 J88:J1048576 A1:A3 K2:L3 H88:H1048576 B1:B3 D88:D1048576 K88:L1048576 J2:J3 E91:E1048576 G88:G1048576 F1:F3 F88:F1048576 G1:G3 E1:E3 I88:I1048576 M1:XFD1048576 I2:I3 D3 H1:H2 C88:C1048576 B91:B1048576" emptyCellReference="1"/>
  </ignoredErrors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O112"/>
  <sheetViews>
    <sheetView showGridLines="0" workbookViewId="0">
      <selection sqref="A1:H1"/>
    </sheetView>
  </sheetViews>
  <sheetFormatPr defaultColWidth="11.42578125" defaultRowHeight="12"/>
  <cols>
    <col min="1" max="1" width="13.140625" bestFit="1" customWidth="1"/>
    <col min="2" max="2" width="6.85546875" style="1" bestFit="1" customWidth="1"/>
    <col min="3" max="4" width="6.85546875" bestFit="1" customWidth="1"/>
    <col min="5" max="5" width="5.85546875" bestFit="1" customWidth="1"/>
    <col min="6" max="6" width="6.42578125" bestFit="1" customWidth="1"/>
    <col min="7" max="7" width="10.140625" style="1" customWidth="1"/>
    <col min="8" max="44" width="11" customWidth="1"/>
  </cols>
  <sheetData>
    <row r="1" spans="1:15" ht="35.25" customHeight="1">
      <c r="A1" s="57" t="s">
        <v>16</v>
      </c>
      <c r="B1" s="57"/>
      <c r="C1" s="57"/>
      <c r="D1" s="57"/>
      <c r="E1" s="57"/>
      <c r="F1" s="57"/>
      <c r="G1" s="57"/>
      <c r="H1" s="57"/>
    </row>
    <row r="2" spans="1:15" ht="36.75" customHeight="1">
      <c r="A2" s="58" t="s">
        <v>13</v>
      </c>
      <c r="B2" s="58"/>
      <c r="C2" s="58"/>
      <c r="D2" s="58"/>
      <c r="E2" s="58"/>
      <c r="F2" s="58"/>
      <c r="G2" s="58"/>
      <c r="H2" s="58"/>
    </row>
    <row r="3" spans="1:15" ht="12.75" thickBot="1">
      <c r="A3" s="44"/>
      <c r="B3" s="45"/>
      <c r="C3" s="44"/>
      <c r="D3" s="44"/>
      <c r="E3" s="44"/>
      <c r="F3" s="44"/>
      <c r="G3" s="45"/>
    </row>
    <row r="4" spans="1:15" ht="14.25" thickTop="1" thickBot="1">
      <c r="A4" s="24" t="str">
        <f>Notas!A1</f>
        <v>Pesos</v>
      </c>
      <c r="B4" s="25">
        <f>IF(Notas!B1="","",Notas!B1)</f>
        <v>3</v>
      </c>
      <c r="C4" s="25">
        <f>IF(Notas!C1="","",Notas!C1)</f>
        <v>3</v>
      </c>
      <c r="D4" s="25">
        <f>IF(Notas!D1="","",Notas!D1)</f>
        <v>4</v>
      </c>
      <c r="E4" s="25">
        <f>IF(Notas!E1="","",Notas!E1)</f>
        <v>10</v>
      </c>
      <c r="F4" s="25" t="str">
        <f>IF(Notas!F1="","",Notas!F1)</f>
        <v/>
      </c>
      <c r="G4" s="26">
        <f>IF(Notas!G1="","",Notas!G1)</f>
        <v>10</v>
      </c>
      <c r="H4" s="27"/>
      <c r="I4" s="27"/>
      <c r="J4" s="27"/>
      <c r="K4" s="27"/>
      <c r="L4" s="27"/>
      <c r="M4" s="27"/>
      <c r="N4" s="27"/>
      <c r="O4" s="27"/>
    </row>
    <row r="5" spans="1:15" ht="13.5" thickTop="1" thickBot="1">
      <c r="A5" s="23" t="str">
        <f>Notas!H3</f>
        <v>R.A.</v>
      </c>
      <c r="B5" s="9" t="str">
        <f>Notas!B3</f>
        <v>Prova 1</v>
      </c>
      <c r="C5" s="9" t="str">
        <f>Notas!C3</f>
        <v>Prova 2</v>
      </c>
      <c r="D5" s="9" t="str">
        <f>Notas!D3</f>
        <v>Prova 3</v>
      </c>
      <c r="E5" s="10" t="str">
        <f>Notas!E3</f>
        <v>Média</v>
      </c>
      <c r="F5" s="9" t="str">
        <f>Notas!F3</f>
        <v>Exame</v>
      </c>
      <c r="G5" s="10" t="str">
        <f>Notas!G3</f>
        <v>Total</v>
      </c>
      <c r="H5" s="10" t="s">
        <v>3</v>
      </c>
      <c r="I5" s="27"/>
      <c r="J5" s="27"/>
      <c r="K5" s="27"/>
      <c r="L5" s="27"/>
      <c r="M5" s="27"/>
      <c r="N5" s="27"/>
      <c r="O5" s="27"/>
    </row>
    <row r="6" spans="1:15" ht="12.75" thickTop="1">
      <c r="A6" s="28">
        <f>Notas!H4</f>
        <v>0</v>
      </c>
      <c r="B6" s="29">
        <f>Notas!B4</f>
        <v>0</v>
      </c>
      <c r="C6" s="29">
        <f>Notas!C4</f>
        <v>0</v>
      </c>
      <c r="D6" s="29">
        <f>Notas!D4</f>
        <v>0</v>
      </c>
      <c r="E6" s="29" t="str">
        <f>Notas!E4</f>
        <v/>
      </c>
      <c r="F6" s="29" t="str">
        <f>IF(Notas!F4&lt;&gt;"",Notas!F4,"")</f>
        <v/>
      </c>
      <c r="G6" s="29" t="str">
        <f>Notas!G4</f>
        <v/>
      </c>
      <c r="H6" s="29" t="str">
        <f>IF(G6&gt;4.95,"Aprovou-se","Reprovou-se")</f>
        <v>Aprovou-se</v>
      </c>
      <c r="I6" s="27"/>
      <c r="J6" s="27"/>
      <c r="K6" s="27"/>
      <c r="L6" s="27"/>
      <c r="M6" s="27"/>
      <c r="N6" s="27"/>
      <c r="O6" s="27"/>
    </row>
    <row r="7" spans="1:15">
      <c r="A7" s="28">
        <f>Notas!H5</f>
        <v>0</v>
      </c>
      <c r="B7" s="29">
        <f>Notas!B5</f>
        <v>0</v>
      </c>
      <c r="C7" s="29">
        <f>Notas!C5</f>
        <v>0</v>
      </c>
      <c r="D7" s="29">
        <f>Notas!D5</f>
        <v>0</v>
      </c>
      <c r="E7" s="29" t="str">
        <f>Notas!E5</f>
        <v/>
      </c>
      <c r="F7" s="29" t="str">
        <f>IF(Notas!F5&lt;&gt;"",Notas!F5,"")</f>
        <v/>
      </c>
      <c r="G7" s="29" t="str">
        <f>Notas!G5</f>
        <v/>
      </c>
      <c r="H7" s="29" t="str">
        <f t="shared" ref="H7:H70" si="0">IF(G7&gt;4.95,"Aprovou-se","Reprovou-se")</f>
        <v>Aprovou-se</v>
      </c>
      <c r="I7" s="27"/>
      <c r="J7" s="27"/>
      <c r="K7" s="27"/>
      <c r="L7" s="27"/>
      <c r="M7" s="27"/>
      <c r="N7" s="27"/>
      <c r="O7" s="27"/>
    </row>
    <row r="8" spans="1:15">
      <c r="A8" s="28">
        <f>Notas!H6</f>
        <v>0</v>
      </c>
      <c r="B8" s="29">
        <f>Notas!B6</f>
        <v>0</v>
      </c>
      <c r="C8" s="29">
        <f>Notas!C6</f>
        <v>0</v>
      </c>
      <c r="D8" s="29">
        <f>Notas!D6</f>
        <v>0</v>
      </c>
      <c r="E8" s="29" t="str">
        <f>Notas!E6</f>
        <v/>
      </c>
      <c r="F8" s="29" t="str">
        <f>IF(Notas!F6&lt;&gt;"",Notas!F6,"")</f>
        <v/>
      </c>
      <c r="G8" s="29" t="str">
        <f>Notas!G6</f>
        <v/>
      </c>
      <c r="H8" s="29" t="str">
        <f t="shared" si="0"/>
        <v>Aprovou-se</v>
      </c>
      <c r="I8" s="27"/>
      <c r="J8" s="27"/>
      <c r="K8" s="27"/>
      <c r="L8" s="27"/>
      <c r="M8" s="27"/>
      <c r="N8" s="27"/>
      <c r="O8" s="27"/>
    </row>
    <row r="9" spans="1:15">
      <c r="A9" s="28">
        <f>Notas!H7</f>
        <v>0</v>
      </c>
      <c r="B9" s="29">
        <f>Notas!B7</f>
        <v>0</v>
      </c>
      <c r="C9" s="29">
        <f>Notas!C7</f>
        <v>0</v>
      </c>
      <c r="D9" s="29">
        <f>Notas!D7</f>
        <v>0</v>
      </c>
      <c r="E9" s="29" t="str">
        <f>Notas!E7</f>
        <v/>
      </c>
      <c r="F9" s="29" t="str">
        <f>IF(Notas!F7&lt;&gt;"",Notas!F7,"")</f>
        <v/>
      </c>
      <c r="G9" s="29" t="str">
        <f>Notas!G7</f>
        <v/>
      </c>
      <c r="H9" s="29" t="str">
        <f t="shared" si="0"/>
        <v>Aprovou-se</v>
      </c>
      <c r="I9" s="27"/>
      <c r="J9" s="27"/>
      <c r="K9" s="27"/>
      <c r="L9" s="27"/>
      <c r="M9" s="27"/>
      <c r="N9" s="27"/>
      <c r="O9" s="27"/>
    </row>
    <row r="10" spans="1:15">
      <c r="A10" s="28">
        <f>Notas!H8</f>
        <v>0</v>
      </c>
      <c r="B10" s="29">
        <f>Notas!B8</f>
        <v>0</v>
      </c>
      <c r="C10" s="29">
        <f>Notas!C8</f>
        <v>0</v>
      </c>
      <c r="D10" s="29">
        <f>Notas!D8</f>
        <v>0</v>
      </c>
      <c r="E10" s="29" t="str">
        <f>Notas!E8</f>
        <v/>
      </c>
      <c r="F10" s="29" t="str">
        <f>IF(Notas!F8&lt;&gt;"",Notas!F8,"")</f>
        <v/>
      </c>
      <c r="G10" s="29" t="str">
        <f>Notas!G8</f>
        <v/>
      </c>
      <c r="H10" s="29" t="str">
        <f t="shared" si="0"/>
        <v>Aprovou-se</v>
      </c>
      <c r="I10" s="27"/>
      <c r="J10" s="27"/>
      <c r="K10" s="27"/>
      <c r="L10" s="27"/>
      <c r="M10" s="27"/>
      <c r="N10" s="27"/>
      <c r="O10" s="27"/>
    </row>
    <row r="11" spans="1:15">
      <c r="A11" s="28">
        <f>Notas!H9</f>
        <v>0</v>
      </c>
      <c r="B11" s="29">
        <f>Notas!B9</f>
        <v>0</v>
      </c>
      <c r="C11" s="29">
        <f>Notas!C9</f>
        <v>0</v>
      </c>
      <c r="D11" s="29">
        <f>Notas!D9</f>
        <v>0</v>
      </c>
      <c r="E11" s="29" t="str">
        <f>Notas!E9</f>
        <v/>
      </c>
      <c r="F11" s="29" t="str">
        <f>IF(Notas!F9&lt;&gt;"",Notas!F9,"")</f>
        <v/>
      </c>
      <c r="G11" s="29" t="str">
        <f>Notas!G9</f>
        <v/>
      </c>
      <c r="H11" s="29" t="str">
        <f t="shared" si="0"/>
        <v>Aprovou-se</v>
      </c>
      <c r="I11" s="27"/>
      <c r="J11" s="27"/>
      <c r="K11" s="27"/>
      <c r="L11" s="27"/>
      <c r="M11" s="27"/>
      <c r="N11" s="27"/>
      <c r="O11" s="27"/>
    </row>
    <row r="12" spans="1:15">
      <c r="A12" s="28">
        <f>Notas!H10</f>
        <v>0</v>
      </c>
      <c r="B12" s="29">
        <f>Notas!B10</f>
        <v>0</v>
      </c>
      <c r="C12" s="29">
        <f>Notas!C10</f>
        <v>0</v>
      </c>
      <c r="D12" s="29">
        <f>Notas!D10</f>
        <v>0</v>
      </c>
      <c r="E12" s="29" t="str">
        <f>Notas!E10</f>
        <v/>
      </c>
      <c r="F12" s="29" t="str">
        <f>IF(Notas!F10&lt;&gt;"",Notas!F10,"")</f>
        <v/>
      </c>
      <c r="G12" s="29" t="str">
        <f>Notas!G10</f>
        <v/>
      </c>
      <c r="H12" s="29" t="str">
        <f t="shared" si="0"/>
        <v>Aprovou-se</v>
      </c>
      <c r="I12" s="27"/>
      <c r="J12" s="27"/>
      <c r="K12" s="27"/>
      <c r="L12" s="27"/>
      <c r="M12" s="27"/>
      <c r="N12" s="27"/>
      <c r="O12" s="27"/>
    </row>
    <row r="13" spans="1:15">
      <c r="A13" s="28">
        <f>Notas!H11</f>
        <v>0</v>
      </c>
      <c r="B13" s="29">
        <f>Notas!B11</f>
        <v>0</v>
      </c>
      <c r="C13" s="29">
        <f>Notas!C11</f>
        <v>0</v>
      </c>
      <c r="D13" s="29">
        <f>Notas!D11</f>
        <v>0</v>
      </c>
      <c r="E13" s="29" t="str">
        <f>Notas!E11</f>
        <v/>
      </c>
      <c r="F13" s="29" t="str">
        <f>IF(Notas!F11&lt;&gt;"",Notas!F11,"")</f>
        <v/>
      </c>
      <c r="G13" s="29" t="str">
        <f>Notas!G11</f>
        <v/>
      </c>
      <c r="H13" s="29" t="str">
        <f t="shared" si="0"/>
        <v>Aprovou-se</v>
      </c>
      <c r="I13" s="27"/>
      <c r="J13" s="27"/>
      <c r="K13" s="27"/>
      <c r="L13" s="27"/>
      <c r="M13" s="27"/>
      <c r="N13" s="27"/>
      <c r="O13" s="27"/>
    </row>
    <row r="14" spans="1:15">
      <c r="A14" s="28">
        <f>Notas!H12</f>
        <v>0</v>
      </c>
      <c r="B14" s="29">
        <f>Notas!B12</f>
        <v>0</v>
      </c>
      <c r="C14" s="29">
        <f>Notas!C12</f>
        <v>0</v>
      </c>
      <c r="D14" s="29">
        <f>Notas!D12</f>
        <v>0</v>
      </c>
      <c r="E14" s="29" t="str">
        <f>Notas!E12</f>
        <v/>
      </c>
      <c r="F14" s="29" t="str">
        <f>IF(Notas!F12&lt;&gt;"",Notas!F12,"")</f>
        <v/>
      </c>
      <c r="G14" s="29" t="str">
        <f>Notas!G12</f>
        <v/>
      </c>
      <c r="H14" s="29" t="str">
        <f t="shared" si="0"/>
        <v>Aprovou-se</v>
      </c>
      <c r="I14" s="27"/>
      <c r="J14" s="27"/>
      <c r="K14" s="27"/>
      <c r="L14" s="27"/>
      <c r="M14" s="27"/>
      <c r="N14" s="27"/>
      <c r="O14" s="27"/>
    </row>
    <row r="15" spans="1:15">
      <c r="A15" s="28">
        <f>Notas!H13</f>
        <v>0</v>
      </c>
      <c r="B15" s="29">
        <f>Notas!B13</f>
        <v>0</v>
      </c>
      <c r="C15" s="29">
        <f>Notas!C13</f>
        <v>0</v>
      </c>
      <c r="D15" s="29">
        <f>Notas!D13</f>
        <v>0</v>
      </c>
      <c r="E15" s="29" t="str">
        <f>Notas!E13</f>
        <v/>
      </c>
      <c r="F15" s="29" t="str">
        <f>IF(Notas!F13&lt;&gt;"",Notas!F13,"")</f>
        <v/>
      </c>
      <c r="G15" s="29" t="str">
        <f>Notas!G13</f>
        <v/>
      </c>
      <c r="H15" s="29" t="str">
        <f t="shared" si="0"/>
        <v>Aprovou-se</v>
      </c>
      <c r="I15" s="27"/>
      <c r="J15" s="27"/>
      <c r="K15" s="27"/>
      <c r="L15" s="27"/>
      <c r="M15" s="27"/>
      <c r="N15" s="27"/>
      <c r="O15" s="27"/>
    </row>
    <row r="16" spans="1:15">
      <c r="A16" s="28">
        <f>Notas!H14</f>
        <v>0</v>
      </c>
      <c r="B16" s="29">
        <f>Notas!B14</f>
        <v>0</v>
      </c>
      <c r="C16" s="29">
        <f>Notas!C14</f>
        <v>0</v>
      </c>
      <c r="D16" s="29">
        <f>Notas!D14</f>
        <v>0</v>
      </c>
      <c r="E16" s="29" t="str">
        <f>Notas!E14</f>
        <v/>
      </c>
      <c r="F16" s="29" t="str">
        <f>IF(Notas!F14&lt;&gt;"",Notas!F14,"")</f>
        <v/>
      </c>
      <c r="G16" s="29" t="str">
        <f>Notas!G14</f>
        <v/>
      </c>
      <c r="H16" s="29" t="str">
        <f t="shared" si="0"/>
        <v>Aprovou-se</v>
      </c>
      <c r="I16" s="27"/>
      <c r="J16" s="27"/>
      <c r="K16" s="27"/>
      <c r="L16" s="27"/>
      <c r="M16" s="27"/>
      <c r="N16" s="27"/>
      <c r="O16" s="27"/>
    </row>
    <row r="17" spans="1:15">
      <c r="A17" s="28">
        <f>Notas!H15</f>
        <v>0</v>
      </c>
      <c r="B17" s="29">
        <f>Notas!B15</f>
        <v>0</v>
      </c>
      <c r="C17" s="29">
        <f>Notas!C15</f>
        <v>0</v>
      </c>
      <c r="D17" s="29">
        <f>Notas!D15</f>
        <v>0</v>
      </c>
      <c r="E17" s="29" t="str">
        <f>Notas!E15</f>
        <v/>
      </c>
      <c r="F17" s="29" t="str">
        <f>IF(Notas!F15&lt;&gt;"",Notas!F15,"")</f>
        <v/>
      </c>
      <c r="G17" s="29" t="str">
        <f>Notas!G15</f>
        <v/>
      </c>
      <c r="H17" s="29" t="str">
        <f t="shared" si="0"/>
        <v>Aprovou-se</v>
      </c>
      <c r="I17" s="27"/>
      <c r="J17" s="27"/>
      <c r="K17" s="27"/>
      <c r="L17" s="27"/>
      <c r="M17" s="27"/>
      <c r="N17" s="27"/>
      <c r="O17" s="27"/>
    </row>
    <row r="18" spans="1:15">
      <c r="A18" s="28">
        <f>Notas!H16</f>
        <v>0</v>
      </c>
      <c r="B18" s="29">
        <f>Notas!B16</f>
        <v>0</v>
      </c>
      <c r="C18" s="29">
        <f>Notas!C16</f>
        <v>0</v>
      </c>
      <c r="D18" s="29">
        <f>Notas!D16</f>
        <v>0</v>
      </c>
      <c r="E18" s="29" t="str">
        <f>Notas!E16</f>
        <v/>
      </c>
      <c r="F18" s="29" t="str">
        <f>IF(Notas!F16&lt;&gt;"",Notas!F16,"")</f>
        <v/>
      </c>
      <c r="G18" s="29" t="str">
        <f>Notas!G16</f>
        <v/>
      </c>
      <c r="H18" s="29" t="str">
        <f t="shared" si="0"/>
        <v>Aprovou-se</v>
      </c>
      <c r="I18" s="27"/>
      <c r="J18" s="27"/>
      <c r="K18" s="27"/>
      <c r="L18" s="27"/>
      <c r="M18" s="27"/>
      <c r="N18" s="27"/>
      <c r="O18" s="27"/>
    </row>
    <row r="19" spans="1:15">
      <c r="A19" s="28">
        <f>Notas!H17</f>
        <v>0</v>
      </c>
      <c r="B19" s="29">
        <f>Notas!B17</f>
        <v>0</v>
      </c>
      <c r="C19" s="29">
        <f>Notas!C17</f>
        <v>0</v>
      </c>
      <c r="D19" s="29">
        <f>Notas!D17</f>
        <v>0</v>
      </c>
      <c r="E19" s="29" t="str">
        <f>Notas!E17</f>
        <v/>
      </c>
      <c r="F19" s="29" t="str">
        <f>IF(Notas!F17&lt;&gt;"",Notas!F17,"")</f>
        <v/>
      </c>
      <c r="G19" s="29" t="str">
        <f>Notas!G17</f>
        <v/>
      </c>
      <c r="H19" s="29" t="str">
        <f t="shared" si="0"/>
        <v>Aprovou-se</v>
      </c>
      <c r="I19" s="27"/>
      <c r="J19" s="27"/>
      <c r="K19" s="27"/>
      <c r="L19" s="27"/>
      <c r="M19" s="27"/>
      <c r="N19" s="27"/>
      <c r="O19" s="27"/>
    </row>
    <row r="20" spans="1:15">
      <c r="A20" s="28">
        <f>Notas!H18</f>
        <v>32713</v>
      </c>
      <c r="B20" s="29">
        <f>Notas!B18</f>
        <v>5</v>
      </c>
      <c r="C20" s="29">
        <f>Notas!C18</f>
        <v>1</v>
      </c>
      <c r="D20" s="29">
        <f>Notas!D18</f>
        <v>2.4</v>
      </c>
      <c r="E20" s="29">
        <f>Notas!E18</f>
        <v>2.7600000000000002</v>
      </c>
      <c r="F20" s="29">
        <f>IF(Notas!F18&lt;&gt;"",Notas!F18,"")</f>
        <v>0.8</v>
      </c>
      <c r="G20" s="29">
        <f>Notas!G18</f>
        <v>1.7800000000000002</v>
      </c>
      <c r="H20" s="29" t="str">
        <f t="shared" si="0"/>
        <v>Reprovou-se</v>
      </c>
      <c r="I20" s="27"/>
      <c r="J20" s="27"/>
      <c r="K20" s="27"/>
      <c r="L20" s="27"/>
      <c r="M20" s="27"/>
      <c r="N20" s="27"/>
      <c r="O20" s="27"/>
    </row>
    <row r="21" spans="1:15">
      <c r="A21" s="28">
        <f>Notas!H19</f>
        <v>32922</v>
      </c>
      <c r="B21" s="29">
        <f>Notas!B19</f>
        <v>4.9000000000000004</v>
      </c>
      <c r="C21" s="29">
        <f>Notas!C19</f>
        <v>1.65</v>
      </c>
      <c r="D21" s="29">
        <f>Notas!D19</f>
        <v>1.7</v>
      </c>
      <c r="E21" s="29">
        <f>Notas!E19</f>
        <v>2.645</v>
      </c>
      <c r="F21" s="29">
        <f>IF(Notas!F19&lt;&gt;"",Notas!F19,"")</f>
        <v>0.9</v>
      </c>
      <c r="G21" s="29">
        <f>Notas!G19</f>
        <v>1.7725</v>
      </c>
      <c r="H21" s="29" t="str">
        <f t="shared" si="0"/>
        <v>Reprovou-se</v>
      </c>
      <c r="I21" s="27"/>
      <c r="J21" s="27"/>
      <c r="K21" s="27"/>
      <c r="L21" s="27"/>
      <c r="M21" s="27"/>
      <c r="N21" s="27"/>
      <c r="O21" s="27"/>
    </row>
    <row r="22" spans="1:15">
      <c r="A22" s="28">
        <f>Notas!H20</f>
        <v>33910</v>
      </c>
      <c r="B22" s="29">
        <f>Notas!B20</f>
        <v>0</v>
      </c>
      <c r="C22" s="29">
        <f>Notas!C20</f>
        <v>0</v>
      </c>
      <c r="D22" s="29">
        <f>Notas!D20</f>
        <v>0</v>
      </c>
      <c r="E22" s="29">
        <f>Notas!E20</f>
        <v>0</v>
      </c>
      <c r="F22" s="29" t="str">
        <f>IF(Notas!F20&lt;&gt;"",Notas!F20,"")</f>
        <v/>
      </c>
      <c r="G22" s="29">
        <f>Notas!G20</f>
        <v>0</v>
      </c>
      <c r="H22" s="29" t="str">
        <f t="shared" si="0"/>
        <v>Reprovou-se</v>
      </c>
      <c r="I22" s="27"/>
      <c r="J22" s="27"/>
      <c r="K22" s="27"/>
      <c r="L22" s="27"/>
      <c r="M22" s="27"/>
      <c r="N22" s="27"/>
      <c r="O22" s="27"/>
    </row>
    <row r="23" spans="1:15">
      <c r="A23" s="28">
        <f>Notas!H21</f>
        <v>43786</v>
      </c>
      <c r="B23" s="29">
        <f>Notas!B21</f>
        <v>4.7</v>
      </c>
      <c r="C23" s="29">
        <f>Notas!C21</f>
        <v>4.5999999999999996</v>
      </c>
      <c r="D23" s="29">
        <f>Notas!D21</f>
        <v>3.2</v>
      </c>
      <c r="E23" s="29">
        <f>Notas!E21</f>
        <v>4.07</v>
      </c>
      <c r="F23" s="29">
        <f>IF(Notas!F21&lt;&gt;"",Notas!F21,"")</f>
        <v>4.0999999999999996</v>
      </c>
      <c r="G23" s="29">
        <f>Notas!G21</f>
        <v>4.085</v>
      </c>
      <c r="H23" s="29" t="str">
        <f t="shared" si="0"/>
        <v>Reprovou-se</v>
      </c>
      <c r="I23" s="27"/>
      <c r="J23" s="27"/>
      <c r="K23" s="27"/>
      <c r="L23" s="27"/>
      <c r="M23" s="27"/>
      <c r="N23" s="27"/>
      <c r="O23" s="27"/>
    </row>
    <row r="24" spans="1:15">
      <c r="A24" s="28">
        <f>Notas!H22</f>
        <v>76347</v>
      </c>
      <c r="B24" s="29">
        <f>Notas!B22</f>
        <v>0.9</v>
      </c>
      <c r="C24" s="29">
        <f>Notas!C22</f>
        <v>0</v>
      </c>
      <c r="D24" s="29">
        <f>Notas!D22</f>
        <v>0</v>
      </c>
      <c r="E24" s="29">
        <f>Notas!E22</f>
        <v>0.27</v>
      </c>
      <c r="F24" s="29" t="str">
        <f>IF(Notas!F22&lt;&gt;"",Notas!F22,"")</f>
        <v/>
      </c>
      <c r="G24" s="29">
        <f>Notas!G22</f>
        <v>0.27</v>
      </c>
      <c r="H24" s="29" t="str">
        <f t="shared" si="0"/>
        <v>Reprovou-se</v>
      </c>
      <c r="I24" s="27"/>
      <c r="J24" s="27"/>
      <c r="K24" s="27"/>
      <c r="L24" s="27"/>
      <c r="M24" s="27"/>
      <c r="N24" s="27"/>
      <c r="O24" s="27"/>
    </row>
    <row r="25" spans="1:15">
      <c r="A25" s="28">
        <f>Notas!H23</f>
        <v>81707</v>
      </c>
      <c r="B25" s="29">
        <f>Notas!B23</f>
        <v>5.4</v>
      </c>
      <c r="C25" s="29">
        <f>Notas!C23</f>
        <v>3</v>
      </c>
      <c r="D25" s="29">
        <f>Notas!D23</f>
        <v>5.2</v>
      </c>
      <c r="E25" s="29">
        <f>Notas!E23</f>
        <v>4.5999999999999996</v>
      </c>
      <c r="F25" s="29">
        <f>IF(Notas!F23&lt;&gt;"",Notas!F23,"")</f>
        <v>4.5</v>
      </c>
      <c r="G25" s="29">
        <f>Notas!G23</f>
        <v>4.55</v>
      </c>
      <c r="H25" s="29" t="str">
        <f t="shared" si="0"/>
        <v>Reprovou-se</v>
      </c>
      <c r="I25" s="27"/>
      <c r="J25" s="27"/>
      <c r="K25" s="27"/>
      <c r="L25" s="27"/>
      <c r="M25" s="27"/>
      <c r="N25" s="27"/>
      <c r="O25" s="27"/>
    </row>
    <row r="26" spans="1:15">
      <c r="A26" s="28">
        <f>Notas!H24</f>
        <v>83074</v>
      </c>
      <c r="B26" s="29">
        <f>Notas!B24</f>
        <v>2.2000000000000002</v>
      </c>
      <c r="C26" s="29">
        <f>Notas!C24</f>
        <v>4.8</v>
      </c>
      <c r="D26" s="29">
        <f>Notas!D24</f>
        <v>3.1</v>
      </c>
      <c r="E26" s="29">
        <f>Notas!E24</f>
        <v>3.34</v>
      </c>
      <c r="F26" s="29">
        <f>IF(Notas!F24&lt;&gt;"",Notas!F24,"")</f>
        <v>2.5</v>
      </c>
      <c r="G26" s="29">
        <f>Notas!G24</f>
        <v>2.92</v>
      </c>
      <c r="H26" s="29" t="str">
        <f t="shared" si="0"/>
        <v>Reprovou-se</v>
      </c>
      <c r="I26" s="27"/>
      <c r="J26" s="27"/>
      <c r="K26" s="27"/>
      <c r="L26" s="27"/>
      <c r="M26" s="27"/>
      <c r="N26" s="27"/>
      <c r="O26" s="27"/>
    </row>
    <row r="27" spans="1:15">
      <c r="A27" s="28">
        <f>Notas!H25</f>
        <v>83163</v>
      </c>
      <c r="B27" s="29">
        <f>Notas!B25</f>
        <v>4.5</v>
      </c>
      <c r="C27" s="29">
        <f>Notas!C25</f>
        <v>5.0999999999999996</v>
      </c>
      <c r="D27" s="29">
        <f>Notas!D25</f>
        <v>2</v>
      </c>
      <c r="E27" s="29">
        <f>Notas!E25</f>
        <v>3.6799999999999997</v>
      </c>
      <c r="F27" s="29" t="str">
        <f>IF(Notas!F25&lt;&gt;"",Notas!F25,"")</f>
        <v/>
      </c>
      <c r="G27" s="29">
        <f>Notas!G25</f>
        <v>3.6799999999999997</v>
      </c>
      <c r="H27" s="29" t="str">
        <f t="shared" si="0"/>
        <v>Reprovou-se</v>
      </c>
      <c r="I27" s="27"/>
      <c r="J27" s="27"/>
      <c r="K27" s="27"/>
      <c r="L27" s="27"/>
      <c r="M27" s="27"/>
      <c r="N27" s="27"/>
      <c r="O27" s="27"/>
    </row>
    <row r="28" spans="1:15">
      <c r="A28" s="28">
        <f>Notas!H26</f>
        <v>83796</v>
      </c>
      <c r="B28" s="29">
        <f>Notas!B26</f>
        <v>0.9</v>
      </c>
      <c r="C28" s="29">
        <f>Notas!C26</f>
        <v>0</v>
      </c>
      <c r="D28" s="29">
        <f>Notas!D26</f>
        <v>0</v>
      </c>
      <c r="E28" s="29">
        <f>Notas!E26</f>
        <v>0.27</v>
      </c>
      <c r="F28" s="29" t="str">
        <f>IF(Notas!F26&lt;&gt;"",Notas!F26,"")</f>
        <v/>
      </c>
      <c r="G28" s="29">
        <f>Notas!G26</f>
        <v>0.27</v>
      </c>
      <c r="H28" s="29" t="str">
        <f t="shared" si="0"/>
        <v>Reprovou-se</v>
      </c>
      <c r="I28" s="27"/>
      <c r="J28" s="27"/>
      <c r="K28" s="27"/>
      <c r="L28" s="27"/>
      <c r="M28" s="27"/>
      <c r="N28" s="27"/>
      <c r="O28" s="27"/>
    </row>
    <row r="29" spans="1:15">
      <c r="A29" s="28">
        <f>Notas!H27</f>
        <v>84156</v>
      </c>
      <c r="B29" s="29">
        <f>Notas!B27</f>
        <v>2.6</v>
      </c>
      <c r="C29" s="29">
        <f>Notas!C27</f>
        <v>6.25</v>
      </c>
      <c r="D29" s="29">
        <f>Notas!D27</f>
        <v>5.75</v>
      </c>
      <c r="E29" s="29">
        <f>Notas!E27</f>
        <v>4.9550000000000001</v>
      </c>
      <c r="F29" s="29" t="str">
        <f>IF(Notas!F27&lt;&gt;"",Notas!F27,"")</f>
        <v/>
      </c>
      <c r="G29" s="29">
        <f>Notas!G27</f>
        <v>4.9550000000000001</v>
      </c>
      <c r="H29" s="29" t="str">
        <f t="shared" si="0"/>
        <v>Aprovou-se</v>
      </c>
      <c r="I29" s="27"/>
      <c r="J29" s="27"/>
      <c r="K29" s="27"/>
      <c r="L29" s="27"/>
      <c r="M29" s="27"/>
      <c r="N29" s="27"/>
      <c r="O29" s="27"/>
    </row>
    <row r="30" spans="1:15">
      <c r="A30" s="28">
        <f>Notas!H28</f>
        <v>84328</v>
      </c>
      <c r="B30" s="29">
        <f>Notas!B28</f>
        <v>3.5</v>
      </c>
      <c r="C30" s="29">
        <f>Notas!C28</f>
        <v>5.7</v>
      </c>
      <c r="D30" s="29">
        <f>Notas!D28</f>
        <v>4.7</v>
      </c>
      <c r="E30" s="29">
        <f>Notas!E28</f>
        <v>4.6399999999999997</v>
      </c>
      <c r="F30" s="29">
        <f>IF(Notas!F28&lt;&gt;"",Notas!F28,"")</f>
        <v>5.4</v>
      </c>
      <c r="G30" s="29">
        <f>Notas!G28</f>
        <v>5.0199999999999996</v>
      </c>
      <c r="H30" s="29" t="str">
        <f t="shared" si="0"/>
        <v>Aprovou-se</v>
      </c>
      <c r="I30" s="27"/>
      <c r="J30" s="27"/>
      <c r="K30" s="27"/>
      <c r="L30" s="27"/>
      <c r="M30" s="27"/>
      <c r="N30" s="27"/>
      <c r="O30" s="27"/>
    </row>
    <row r="31" spans="1:15">
      <c r="A31" s="28">
        <f>Notas!H29</f>
        <v>86057</v>
      </c>
      <c r="B31" s="29">
        <f>Notas!B29</f>
        <v>0</v>
      </c>
      <c r="C31" s="29">
        <f>Notas!C29</f>
        <v>0</v>
      </c>
      <c r="D31" s="29">
        <f>Notas!D29</f>
        <v>0</v>
      </c>
      <c r="E31" s="29">
        <f>Notas!E29</f>
        <v>0</v>
      </c>
      <c r="F31" s="29" t="str">
        <f>IF(Notas!F29&lt;&gt;"",Notas!F29,"")</f>
        <v/>
      </c>
      <c r="G31" s="29">
        <f>Notas!G29</f>
        <v>0</v>
      </c>
      <c r="H31" s="29" t="str">
        <f t="shared" si="0"/>
        <v>Reprovou-se</v>
      </c>
      <c r="I31" s="27"/>
      <c r="J31" s="27"/>
      <c r="K31" s="27"/>
      <c r="L31" s="27"/>
      <c r="M31" s="27"/>
      <c r="N31" s="27"/>
      <c r="O31" s="27"/>
    </row>
    <row r="32" spans="1:15">
      <c r="A32" s="28">
        <f>Notas!H30</f>
        <v>86292</v>
      </c>
      <c r="B32" s="29">
        <f>Notas!B30</f>
        <v>4.8</v>
      </c>
      <c r="C32" s="29">
        <f>Notas!C30</f>
        <v>3.2</v>
      </c>
      <c r="D32" s="29">
        <f>Notas!D30</f>
        <v>6.4</v>
      </c>
      <c r="E32" s="29">
        <f>Notas!E30</f>
        <v>4.96</v>
      </c>
      <c r="F32" s="29" t="str">
        <f>IF(Notas!F30&lt;&gt;"",Notas!F30,"")</f>
        <v/>
      </c>
      <c r="G32" s="29">
        <f>Notas!G30</f>
        <v>4.96</v>
      </c>
      <c r="H32" s="29" t="str">
        <f t="shared" si="0"/>
        <v>Aprovou-se</v>
      </c>
      <c r="I32" s="27"/>
      <c r="J32" s="27"/>
      <c r="K32" s="27"/>
      <c r="L32" s="27"/>
      <c r="M32" s="27"/>
      <c r="N32" s="27"/>
      <c r="O32" s="27"/>
    </row>
    <row r="33" spans="1:15">
      <c r="A33" s="28">
        <f>Notas!H31</f>
        <v>86404</v>
      </c>
      <c r="B33" s="29">
        <f>Notas!B31</f>
        <v>5.5</v>
      </c>
      <c r="C33" s="29">
        <f>Notas!C31</f>
        <v>3.2</v>
      </c>
      <c r="D33" s="29">
        <f>Notas!D31</f>
        <v>1.6</v>
      </c>
      <c r="E33" s="29">
        <f>Notas!E31</f>
        <v>3.25</v>
      </c>
      <c r="F33" s="29" t="str">
        <f>IF(Notas!F31&lt;&gt;"",Notas!F31,"")</f>
        <v/>
      </c>
      <c r="G33" s="29">
        <f>Notas!G31</f>
        <v>3.25</v>
      </c>
      <c r="H33" s="29" t="str">
        <f t="shared" si="0"/>
        <v>Reprovou-se</v>
      </c>
      <c r="I33" s="27"/>
      <c r="J33" s="27"/>
      <c r="K33" s="27"/>
      <c r="L33" s="27"/>
      <c r="M33" s="27"/>
      <c r="N33" s="27"/>
      <c r="O33" s="27"/>
    </row>
    <row r="34" spans="1:15">
      <c r="A34" s="28">
        <f>Notas!H32</f>
        <v>86415</v>
      </c>
      <c r="B34" s="29">
        <f>Notas!B32</f>
        <v>3.8</v>
      </c>
      <c r="C34" s="29">
        <f>Notas!C32</f>
        <v>3.3</v>
      </c>
      <c r="D34" s="29">
        <f>Notas!D32</f>
        <v>1.5</v>
      </c>
      <c r="E34" s="29">
        <f>Notas!E32</f>
        <v>2.73</v>
      </c>
      <c r="F34" s="29">
        <f>IF(Notas!F32&lt;&gt;"",Notas!F32,"")</f>
        <v>3.8</v>
      </c>
      <c r="G34" s="29">
        <f>Notas!G32</f>
        <v>3.2649999999999997</v>
      </c>
      <c r="H34" s="29" t="str">
        <f t="shared" si="0"/>
        <v>Reprovou-se</v>
      </c>
      <c r="I34" s="27"/>
      <c r="J34" s="27"/>
      <c r="K34" s="27"/>
      <c r="L34" s="27"/>
      <c r="M34" s="27"/>
      <c r="N34" s="27"/>
      <c r="O34" s="27"/>
    </row>
    <row r="35" spans="1:15">
      <c r="A35" s="28">
        <f>Notas!H33</f>
        <v>90014</v>
      </c>
      <c r="B35" s="29">
        <f>Notas!B33</f>
        <v>7.8</v>
      </c>
      <c r="C35" s="29">
        <f>Notas!C33</f>
        <v>8.25</v>
      </c>
      <c r="D35" s="29">
        <f>Notas!D33</f>
        <v>6.5</v>
      </c>
      <c r="E35" s="29">
        <f>Notas!E33</f>
        <v>7.4150000000000009</v>
      </c>
      <c r="F35" s="29" t="str">
        <f>IF(Notas!F33&lt;&gt;"",Notas!F33,"")</f>
        <v/>
      </c>
      <c r="G35" s="29">
        <f>Notas!G33</f>
        <v>7.4150000000000009</v>
      </c>
      <c r="H35" s="29" t="str">
        <f t="shared" si="0"/>
        <v>Aprovou-se</v>
      </c>
      <c r="I35" s="27"/>
      <c r="J35" s="27"/>
      <c r="K35" s="27"/>
      <c r="L35" s="27"/>
      <c r="M35" s="27"/>
      <c r="N35" s="27"/>
      <c r="O35" s="27"/>
    </row>
    <row r="36" spans="1:15">
      <c r="A36" s="28">
        <f>Notas!H34</f>
        <v>90410</v>
      </c>
      <c r="B36" s="29">
        <f>Notas!B34</f>
        <v>0</v>
      </c>
      <c r="C36" s="29">
        <f>Notas!C34</f>
        <v>0</v>
      </c>
      <c r="D36" s="29">
        <f>Notas!D34</f>
        <v>0</v>
      </c>
      <c r="E36" s="29">
        <f>Notas!E34</f>
        <v>0</v>
      </c>
      <c r="F36" s="29" t="str">
        <f>IF(Notas!F34&lt;&gt;"",Notas!F34,"")</f>
        <v/>
      </c>
      <c r="G36" s="29">
        <f>Notas!G34</f>
        <v>0</v>
      </c>
      <c r="H36" s="29" t="str">
        <f t="shared" si="0"/>
        <v>Reprovou-se</v>
      </c>
      <c r="I36" s="27"/>
      <c r="J36" s="27"/>
      <c r="K36" s="27"/>
      <c r="L36" s="27"/>
      <c r="M36" s="27"/>
      <c r="N36" s="27"/>
      <c r="O36" s="27"/>
    </row>
    <row r="37" spans="1:15">
      <c r="A37" s="28">
        <f>Notas!H35</f>
        <v>91781</v>
      </c>
      <c r="B37" s="29">
        <f>Notas!B35</f>
        <v>4.5999999999999996</v>
      </c>
      <c r="C37" s="29">
        <f>Notas!C35</f>
        <v>2.25</v>
      </c>
      <c r="D37" s="29">
        <f>Notas!D35</f>
        <v>3.8</v>
      </c>
      <c r="E37" s="29">
        <f>Notas!E35</f>
        <v>3.5750000000000002</v>
      </c>
      <c r="F37" s="29" t="str">
        <f>IF(Notas!F35&lt;&gt;"",Notas!F35,"")</f>
        <v/>
      </c>
      <c r="G37" s="29">
        <f>Notas!G35</f>
        <v>3.5750000000000002</v>
      </c>
      <c r="H37" s="29" t="str">
        <f t="shared" si="0"/>
        <v>Reprovou-se</v>
      </c>
      <c r="I37" s="27"/>
      <c r="J37" s="27"/>
      <c r="K37" s="27"/>
      <c r="L37" s="27"/>
      <c r="M37" s="27"/>
      <c r="N37" s="27"/>
      <c r="O37" s="27"/>
    </row>
    <row r="38" spans="1:15">
      <c r="A38" s="28">
        <f>Notas!H36</f>
        <v>92414</v>
      </c>
      <c r="B38" s="29">
        <f>Notas!B36</f>
        <v>7</v>
      </c>
      <c r="C38" s="29">
        <f>Notas!C36</f>
        <v>5.75</v>
      </c>
      <c r="D38" s="29">
        <f>Notas!D36</f>
        <v>2.5</v>
      </c>
      <c r="E38" s="29">
        <f>Notas!E36</f>
        <v>4.8250000000000002</v>
      </c>
      <c r="F38" s="29">
        <f>IF(Notas!F36&lt;&gt;"",Notas!F36,"")</f>
        <v>4.2</v>
      </c>
      <c r="G38" s="29">
        <f>Notas!G36</f>
        <v>4.5125000000000002</v>
      </c>
      <c r="H38" s="29" t="str">
        <f t="shared" si="0"/>
        <v>Reprovou-se</v>
      </c>
      <c r="I38" s="27"/>
      <c r="J38" s="27"/>
      <c r="K38" s="27"/>
      <c r="L38" s="27"/>
      <c r="M38" s="27"/>
      <c r="N38" s="27"/>
      <c r="O38" s="27"/>
    </row>
    <row r="39" spans="1:15">
      <c r="A39" s="28">
        <f>Notas!H37</f>
        <v>92715</v>
      </c>
      <c r="B39" s="29">
        <f>Notas!B37</f>
        <v>5.7</v>
      </c>
      <c r="C39" s="29">
        <f>Notas!C37</f>
        <v>5.6</v>
      </c>
      <c r="D39" s="29">
        <f>Notas!D37</f>
        <v>5.8</v>
      </c>
      <c r="E39" s="29">
        <f>Notas!E37</f>
        <v>5.71</v>
      </c>
      <c r="F39" s="29" t="str">
        <f>IF(Notas!F37&lt;&gt;"",Notas!F37,"")</f>
        <v/>
      </c>
      <c r="G39" s="29">
        <f>Notas!G37</f>
        <v>5.71</v>
      </c>
      <c r="H39" s="29" t="str">
        <f t="shared" si="0"/>
        <v>Aprovou-se</v>
      </c>
      <c r="I39" s="27"/>
      <c r="J39" s="27"/>
      <c r="K39" s="27"/>
      <c r="L39" s="27"/>
      <c r="M39" s="27"/>
      <c r="N39" s="27"/>
      <c r="O39" s="27"/>
    </row>
    <row r="40" spans="1:15">
      <c r="A40" s="28">
        <f>Notas!H38</f>
        <v>93259</v>
      </c>
      <c r="B40" s="29">
        <f>Notas!B38</f>
        <v>0.5</v>
      </c>
      <c r="C40" s="29">
        <f>Notas!C38</f>
        <v>3.5</v>
      </c>
      <c r="D40" s="29">
        <f>Notas!D38</f>
        <v>1.7</v>
      </c>
      <c r="E40" s="29">
        <f>Notas!E38</f>
        <v>1.8800000000000001</v>
      </c>
      <c r="F40" s="29" t="str">
        <f>IF(Notas!F38&lt;&gt;"",Notas!F38,"")</f>
        <v/>
      </c>
      <c r="G40" s="29">
        <f>Notas!G38</f>
        <v>1.8800000000000001</v>
      </c>
      <c r="H40" s="29" t="str">
        <f t="shared" si="0"/>
        <v>Reprovou-se</v>
      </c>
      <c r="I40" s="27"/>
      <c r="J40" s="27"/>
      <c r="K40" s="27"/>
      <c r="L40" s="27"/>
      <c r="M40" s="27"/>
      <c r="N40" s="27"/>
      <c r="O40" s="27"/>
    </row>
    <row r="41" spans="1:15">
      <c r="A41" s="28">
        <f>Notas!H39</f>
        <v>93378</v>
      </c>
      <c r="B41" s="29">
        <f>Notas!B39</f>
        <v>7.4</v>
      </c>
      <c r="C41" s="29">
        <f>Notas!C39</f>
        <v>6.3</v>
      </c>
      <c r="D41" s="29">
        <f>Notas!D39</f>
        <v>4.5</v>
      </c>
      <c r="E41" s="29">
        <f>Notas!E39</f>
        <v>5.91</v>
      </c>
      <c r="F41" s="29" t="str">
        <f>IF(Notas!F39&lt;&gt;"",Notas!F39,"")</f>
        <v/>
      </c>
      <c r="G41" s="29">
        <f>Notas!G39</f>
        <v>5.91</v>
      </c>
      <c r="H41" s="29" t="str">
        <f t="shared" si="0"/>
        <v>Aprovou-se</v>
      </c>
      <c r="I41" s="27"/>
      <c r="J41" s="27"/>
      <c r="K41" s="27"/>
      <c r="L41" s="27"/>
      <c r="M41" s="27"/>
      <c r="N41" s="27"/>
      <c r="O41" s="27"/>
    </row>
    <row r="42" spans="1:15">
      <c r="A42" s="28">
        <f>Notas!H40</f>
        <v>93613</v>
      </c>
      <c r="B42" s="29">
        <f>Notas!B40</f>
        <v>5.8</v>
      </c>
      <c r="C42" s="29">
        <f>Notas!C40</f>
        <v>1.05</v>
      </c>
      <c r="D42" s="29">
        <f>Notas!D40</f>
        <v>0.8</v>
      </c>
      <c r="E42" s="29">
        <f>Notas!E40</f>
        <v>2.3749999999999996</v>
      </c>
      <c r="F42" s="29">
        <f>IF(Notas!F40&lt;&gt;"",Notas!F40,"")</f>
        <v>0</v>
      </c>
      <c r="G42" s="29">
        <f>Notas!G40</f>
        <v>1.1874999999999998</v>
      </c>
      <c r="H42" s="29" t="str">
        <f t="shared" si="0"/>
        <v>Reprovou-se</v>
      </c>
      <c r="I42" s="27"/>
      <c r="J42" s="27"/>
      <c r="K42" s="27"/>
      <c r="L42" s="27"/>
      <c r="M42" s="27"/>
      <c r="N42" s="27"/>
      <c r="O42" s="27"/>
    </row>
    <row r="43" spans="1:15">
      <c r="A43" s="28">
        <f>Notas!H41</f>
        <v>94268</v>
      </c>
      <c r="B43" s="29">
        <f>Notas!B41</f>
        <v>3.5</v>
      </c>
      <c r="C43" s="29">
        <f>Notas!C41</f>
        <v>4.0999999999999996</v>
      </c>
      <c r="D43" s="29">
        <f>Notas!D41</f>
        <v>3.8</v>
      </c>
      <c r="E43" s="29">
        <f>Notas!E41</f>
        <v>3.8</v>
      </c>
      <c r="F43" s="29">
        <f>IF(Notas!F41&lt;&gt;"",Notas!F41,"")</f>
        <v>1.8</v>
      </c>
      <c r="G43" s="29">
        <f>Notas!G41</f>
        <v>2.8</v>
      </c>
      <c r="H43" s="29" t="str">
        <f t="shared" si="0"/>
        <v>Reprovou-se</v>
      </c>
      <c r="I43" s="27"/>
      <c r="J43" s="27"/>
      <c r="K43" s="27"/>
      <c r="L43" s="27"/>
      <c r="M43" s="27"/>
      <c r="N43" s="27"/>
      <c r="O43" s="27"/>
    </row>
    <row r="44" spans="1:15">
      <c r="A44" s="28">
        <f>Notas!H42</f>
        <v>94416</v>
      </c>
      <c r="B44" s="29">
        <f>Notas!B42</f>
        <v>2.8</v>
      </c>
      <c r="C44" s="29">
        <f>Notas!C42</f>
        <v>1.5</v>
      </c>
      <c r="D44" s="29">
        <f>Notas!D42</f>
        <v>0.7</v>
      </c>
      <c r="E44" s="29">
        <f>Notas!E42</f>
        <v>1.5699999999999998</v>
      </c>
      <c r="F44" s="29" t="str">
        <f>IF(Notas!F42&lt;&gt;"",Notas!F42,"")</f>
        <v/>
      </c>
      <c r="G44" s="29">
        <f>Notas!G42</f>
        <v>1.5699999999999998</v>
      </c>
      <c r="H44" s="29" t="str">
        <f t="shared" si="0"/>
        <v>Reprovou-se</v>
      </c>
      <c r="I44" s="27"/>
      <c r="J44" s="27"/>
      <c r="K44" s="27"/>
      <c r="L44" s="27"/>
      <c r="M44" s="27"/>
      <c r="N44" s="27"/>
      <c r="O44" s="27"/>
    </row>
    <row r="45" spans="1:15">
      <c r="A45" s="28">
        <f>Notas!H43</f>
        <v>94810</v>
      </c>
      <c r="B45" s="29">
        <f>Notas!B43</f>
        <v>6.3</v>
      </c>
      <c r="C45" s="29">
        <f>Notas!C43</f>
        <v>3.9</v>
      </c>
      <c r="D45" s="29">
        <f>Notas!D43</f>
        <v>4.8</v>
      </c>
      <c r="E45" s="29">
        <f>Notas!E43</f>
        <v>4.9799999999999995</v>
      </c>
      <c r="F45" s="29" t="str">
        <f>IF(Notas!F43&lt;&gt;"",Notas!F43,"")</f>
        <v/>
      </c>
      <c r="G45" s="29">
        <f>Notas!G43</f>
        <v>4.9799999999999995</v>
      </c>
      <c r="H45" s="29" t="str">
        <f t="shared" si="0"/>
        <v>Aprovou-se</v>
      </c>
      <c r="I45" s="27"/>
      <c r="J45" s="27"/>
      <c r="K45" s="27"/>
      <c r="L45" s="27"/>
      <c r="M45" s="27"/>
      <c r="N45" s="27"/>
      <c r="O45" s="27"/>
    </row>
    <row r="46" spans="1:15">
      <c r="A46" s="28">
        <f>Notas!H44</f>
        <v>95047</v>
      </c>
      <c r="B46" s="29">
        <f>Notas!B44</f>
        <v>5.3</v>
      </c>
      <c r="C46" s="29">
        <f>Notas!C44</f>
        <v>2.85</v>
      </c>
      <c r="D46" s="29">
        <f>Notas!D44</f>
        <v>2.2000000000000002</v>
      </c>
      <c r="E46" s="29">
        <f>Notas!E44</f>
        <v>3.3250000000000002</v>
      </c>
      <c r="F46" s="29">
        <f>IF(Notas!F44&lt;&gt;"",Notas!F44,"")</f>
        <v>1.8</v>
      </c>
      <c r="G46" s="29">
        <f>Notas!G44</f>
        <v>2.5625</v>
      </c>
      <c r="H46" s="29" t="str">
        <f t="shared" si="0"/>
        <v>Reprovou-se</v>
      </c>
      <c r="I46" s="27"/>
      <c r="J46" s="27"/>
      <c r="K46" s="27"/>
      <c r="L46" s="27"/>
      <c r="M46" s="27"/>
      <c r="N46" s="27"/>
      <c r="O46" s="27"/>
    </row>
    <row r="47" spans="1:15">
      <c r="A47" s="28">
        <f>Notas!H45</f>
        <v>95554</v>
      </c>
      <c r="B47" s="29">
        <f>Notas!B45</f>
        <v>4.0999999999999996</v>
      </c>
      <c r="C47" s="29">
        <f>Notas!C45</f>
        <v>1.5</v>
      </c>
      <c r="D47" s="29">
        <f>Notas!D45</f>
        <v>1.5</v>
      </c>
      <c r="E47" s="29">
        <f>Notas!E45</f>
        <v>2.2800000000000002</v>
      </c>
      <c r="F47" s="29" t="str">
        <f>IF(Notas!F45&lt;&gt;"",Notas!F45,"")</f>
        <v/>
      </c>
      <c r="G47" s="29">
        <f>Notas!G45</f>
        <v>2.2800000000000002</v>
      </c>
      <c r="H47" s="29" t="str">
        <f t="shared" si="0"/>
        <v>Reprovou-se</v>
      </c>
      <c r="I47" s="27"/>
      <c r="J47" s="27"/>
      <c r="K47" s="27"/>
      <c r="L47" s="27"/>
      <c r="M47" s="27"/>
      <c r="N47" s="27"/>
      <c r="O47" s="27"/>
    </row>
    <row r="48" spans="1:15">
      <c r="A48" s="28">
        <f>Notas!H46</f>
        <v>95641</v>
      </c>
      <c r="B48" s="29">
        <f>Notas!B46</f>
        <v>0.3</v>
      </c>
      <c r="C48" s="29">
        <f>Notas!C46</f>
        <v>0</v>
      </c>
      <c r="D48" s="29">
        <f>Notas!D46</f>
        <v>0</v>
      </c>
      <c r="E48" s="29">
        <f>Notas!E46</f>
        <v>0.09</v>
      </c>
      <c r="F48" s="29" t="str">
        <f>IF(Notas!F46&lt;&gt;"",Notas!F46,"")</f>
        <v/>
      </c>
      <c r="G48" s="29">
        <f>Notas!G46</f>
        <v>0.09</v>
      </c>
      <c r="H48" s="29" t="str">
        <f t="shared" si="0"/>
        <v>Reprovou-se</v>
      </c>
      <c r="I48" s="27"/>
      <c r="J48" s="27"/>
      <c r="K48" s="27"/>
      <c r="L48" s="27"/>
      <c r="M48" s="27"/>
      <c r="N48" s="27"/>
      <c r="O48" s="27"/>
    </row>
    <row r="49" spans="1:15">
      <c r="A49" s="28">
        <f>Notas!H47</f>
        <v>96811</v>
      </c>
      <c r="B49" s="29">
        <f>Notas!B47</f>
        <v>2.8</v>
      </c>
      <c r="C49" s="29">
        <f>Notas!C47</f>
        <v>1.75</v>
      </c>
      <c r="D49" s="29">
        <f>Notas!D47</f>
        <v>1.2</v>
      </c>
      <c r="E49" s="29">
        <f>Notas!E47</f>
        <v>1.845</v>
      </c>
      <c r="F49" s="29">
        <f>IF(Notas!F47&lt;&gt;"",Notas!F47,"")</f>
        <v>0</v>
      </c>
      <c r="G49" s="29">
        <f>Notas!G47</f>
        <v>0.92249999999999999</v>
      </c>
      <c r="H49" s="29" t="str">
        <f t="shared" si="0"/>
        <v>Reprovou-se</v>
      </c>
      <c r="I49" s="27"/>
      <c r="J49" s="27"/>
      <c r="K49" s="27"/>
      <c r="L49" s="27"/>
      <c r="M49" s="27"/>
      <c r="N49" s="27"/>
      <c r="O49" s="27"/>
    </row>
    <row r="50" spans="1:15">
      <c r="A50" s="28">
        <f>Notas!H48</f>
        <v>96986</v>
      </c>
      <c r="B50" s="29">
        <f>Notas!B48</f>
        <v>3.6</v>
      </c>
      <c r="C50" s="29">
        <f>Notas!C48</f>
        <v>5.45</v>
      </c>
      <c r="D50" s="29">
        <f>Notas!D48</f>
        <v>4.7</v>
      </c>
      <c r="E50" s="29">
        <f>Notas!E48</f>
        <v>4.5950000000000006</v>
      </c>
      <c r="F50" s="29">
        <f>IF(Notas!F48&lt;&gt;"",Notas!F48,"")</f>
        <v>4</v>
      </c>
      <c r="G50" s="29">
        <f>Notas!G48</f>
        <v>4.2975000000000003</v>
      </c>
      <c r="H50" s="29" t="str">
        <f t="shared" si="0"/>
        <v>Reprovou-se</v>
      </c>
      <c r="I50" s="27"/>
      <c r="J50" s="27"/>
      <c r="K50" s="27"/>
      <c r="L50" s="27"/>
      <c r="M50" s="27"/>
      <c r="N50" s="27"/>
      <c r="O50" s="27"/>
    </row>
    <row r="51" spans="1:15">
      <c r="A51" s="28">
        <f>Notas!H49</f>
        <v>102023</v>
      </c>
      <c r="B51" s="29">
        <f>Notas!B49</f>
        <v>10</v>
      </c>
      <c r="C51" s="29">
        <f>Notas!C49</f>
        <v>5.9</v>
      </c>
      <c r="D51" s="29">
        <f>Notas!D49</f>
        <v>5</v>
      </c>
      <c r="E51" s="29">
        <f>Notas!E49</f>
        <v>6.7700000000000005</v>
      </c>
      <c r="F51" s="29" t="str">
        <f>IF(Notas!F49&lt;&gt;"",Notas!F49,"")</f>
        <v/>
      </c>
      <c r="G51" s="29">
        <f>Notas!G49</f>
        <v>6.7700000000000005</v>
      </c>
      <c r="H51" s="29" t="str">
        <f t="shared" si="0"/>
        <v>Aprovou-se</v>
      </c>
      <c r="I51" s="27"/>
      <c r="J51" s="27"/>
      <c r="K51" s="27"/>
      <c r="L51" s="27"/>
      <c r="M51" s="27"/>
      <c r="N51" s="27"/>
      <c r="O51" s="27"/>
    </row>
    <row r="52" spans="1:15">
      <c r="A52" s="28">
        <f>Notas!H50</f>
        <v>102538</v>
      </c>
      <c r="B52" s="29">
        <f>Notas!B50</f>
        <v>10</v>
      </c>
      <c r="C52" s="29">
        <f>Notas!C50</f>
        <v>9</v>
      </c>
      <c r="D52" s="29">
        <f>Notas!D50</f>
        <v>6.4</v>
      </c>
      <c r="E52" s="29">
        <f>Notas!E50</f>
        <v>8.26</v>
      </c>
      <c r="F52" s="29" t="str">
        <f>IF(Notas!F50&lt;&gt;"",Notas!F50,"")</f>
        <v/>
      </c>
      <c r="G52" s="29">
        <f>Notas!G50</f>
        <v>8.26</v>
      </c>
      <c r="H52" s="29" t="str">
        <f t="shared" si="0"/>
        <v>Aprovou-se</v>
      </c>
      <c r="I52" s="27"/>
      <c r="J52" s="27"/>
      <c r="K52" s="27"/>
      <c r="L52" s="27"/>
      <c r="M52" s="27"/>
      <c r="N52" s="27"/>
      <c r="O52" s="27"/>
    </row>
    <row r="53" spans="1:15">
      <c r="A53" s="28">
        <f>Notas!H51</f>
        <v>102748</v>
      </c>
      <c r="B53" s="29">
        <f>Notas!B51</f>
        <v>6.8</v>
      </c>
      <c r="C53" s="29">
        <f>Notas!C51</f>
        <v>7.45</v>
      </c>
      <c r="D53" s="29">
        <f>Notas!D51</f>
        <v>5.4</v>
      </c>
      <c r="E53" s="29">
        <f>Notas!E51</f>
        <v>6.4349999999999996</v>
      </c>
      <c r="F53" s="29" t="str">
        <f>IF(Notas!F51&lt;&gt;"",Notas!F51,"")</f>
        <v/>
      </c>
      <c r="G53" s="29">
        <f>Notas!G51</f>
        <v>6.4349999999999996</v>
      </c>
      <c r="H53" s="29" t="str">
        <f t="shared" si="0"/>
        <v>Aprovou-se</v>
      </c>
      <c r="I53" s="27"/>
      <c r="J53" s="27"/>
      <c r="K53" s="27"/>
      <c r="L53" s="27"/>
      <c r="M53" s="27"/>
      <c r="N53" s="27"/>
      <c r="O53" s="27"/>
    </row>
    <row r="54" spans="1:15">
      <c r="A54" s="28">
        <f>Notas!H52</f>
        <v>103589</v>
      </c>
      <c r="B54" s="29">
        <f>Notas!B52</f>
        <v>2.2999999999999998</v>
      </c>
      <c r="C54" s="29">
        <f>Notas!C52</f>
        <v>1</v>
      </c>
      <c r="D54" s="29">
        <f>Notas!D52</f>
        <v>0</v>
      </c>
      <c r="E54" s="29">
        <f>Notas!E52</f>
        <v>0.99</v>
      </c>
      <c r="F54" s="29" t="str">
        <f>IF(Notas!F52&lt;&gt;"",Notas!F52,"")</f>
        <v/>
      </c>
      <c r="G54" s="29">
        <f>Notas!G52</f>
        <v>0.99</v>
      </c>
      <c r="H54" s="29" t="str">
        <f t="shared" si="0"/>
        <v>Reprovou-se</v>
      </c>
      <c r="I54" s="27"/>
      <c r="J54" s="27"/>
      <c r="K54" s="27"/>
      <c r="L54" s="27"/>
      <c r="M54" s="27"/>
      <c r="N54" s="27"/>
      <c r="O54" s="27"/>
    </row>
    <row r="55" spans="1:15">
      <c r="A55" s="28">
        <f>Notas!H53</f>
        <v>103605</v>
      </c>
      <c r="B55" s="29">
        <f>Notas!B53</f>
        <v>6.7</v>
      </c>
      <c r="C55" s="29">
        <f>Notas!C53</f>
        <v>8.6</v>
      </c>
      <c r="D55" s="29">
        <f>Notas!D53</f>
        <v>6.9</v>
      </c>
      <c r="E55" s="29">
        <f>Notas!E53</f>
        <v>7.35</v>
      </c>
      <c r="F55" s="29" t="str">
        <f>IF(Notas!F53&lt;&gt;"",Notas!F53,"")</f>
        <v/>
      </c>
      <c r="G55" s="29">
        <f>Notas!G53</f>
        <v>7.35</v>
      </c>
      <c r="H55" s="29" t="str">
        <f t="shared" si="0"/>
        <v>Aprovou-se</v>
      </c>
      <c r="I55" s="27"/>
      <c r="J55" s="27"/>
      <c r="K55" s="27"/>
      <c r="L55" s="27"/>
      <c r="M55" s="27"/>
      <c r="N55" s="27"/>
      <c r="O55" s="27"/>
    </row>
    <row r="56" spans="1:15">
      <c r="A56" s="28">
        <f>Notas!H54</f>
        <v>103846</v>
      </c>
      <c r="B56" s="29">
        <f>Notas!B54</f>
        <v>6.3</v>
      </c>
      <c r="C56" s="29">
        <f>Notas!C54</f>
        <v>2.75</v>
      </c>
      <c r="D56" s="29">
        <f>Notas!D54</f>
        <v>5.6</v>
      </c>
      <c r="E56" s="29">
        <f>Notas!E54</f>
        <v>4.9550000000000001</v>
      </c>
      <c r="F56" s="29" t="str">
        <f>IF(Notas!F54&lt;&gt;"",Notas!F54,"")</f>
        <v/>
      </c>
      <c r="G56" s="29">
        <f>Notas!G54</f>
        <v>4.9550000000000001</v>
      </c>
      <c r="H56" s="29" t="str">
        <f t="shared" si="0"/>
        <v>Aprovou-se</v>
      </c>
      <c r="I56" s="27"/>
      <c r="J56" s="27"/>
      <c r="K56" s="27"/>
      <c r="L56" s="27"/>
      <c r="M56" s="27"/>
      <c r="N56" s="27"/>
      <c r="O56" s="27"/>
    </row>
    <row r="57" spans="1:15">
      <c r="A57" s="28">
        <f>Notas!H55</f>
        <v>104329</v>
      </c>
      <c r="B57" s="29">
        <f>Notas!B55</f>
        <v>6.5</v>
      </c>
      <c r="C57" s="29">
        <f>Notas!C55</f>
        <v>6.45</v>
      </c>
      <c r="D57" s="29">
        <f>Notas!D55</f>
        <v>5.35</v>
      </c>
      <c r="E57" s="29">
        <f>Notas!E55</f>
        <v>6.0250000000000004</v>
      </c>
      <c r="F57" s="29" t="str">
        <f>IF(Notas!F55&lt;&gt;"",Notas!F55,"")</f>
        <v/>
      </c>
      <c r="G57" s="29">
        <f>Notas!G55</f>
        <v>6.0250000000000004</v>
      </c>
      <c r="H57" s="29" t="str">
        <f t="shared" si="0"/>
        <v>Aprovou-se</v>
      </c>
      <c r="I57" s="27"/>
      <c r="J57" s="27"/>
      <c r="K57" s="27"/>
      <c r="L57" s="27"/>
      <c r="M57" s="27"/>
      <c r="N57" s="27"/>
      <c r="O57" s="27"/>
    </row>
    <row r="58" spans="1:15">
      <c r="A58" s="28">
        <f>Notas!H56</f>
        <v>104392</v>
      </c>
      <c r="B58" s="29">
        <f>Notas!B56</f>
        <v>2.2000000000000002</v>
      </c>
      <c r="C58" s="29">
        <f>Notas!C56</f>
        <v>7.1</v>
      </c>
      <c r="D58" s="29">
        <f>Notas!D56</f>
        <v>5.4</v>
      </c>
      <c r="E58" s="29">
        <f>Notas!E56</f>
        <v>4.95</v>
      </c>
      <c r="F58" s="29" t="str">
        <f>IF(Notas!F56&lt;&gt;"",Notas!F56,"")</f>
        <v/>
      </c>
      <c r="G58" s="29">
        <f>Notas!G56</f>
        <v>4.95</v>
      </c>
      <c r="H58" s="29" t="str">
        <f t="shared" si="0"/>
        <v>Reprovou-se</v>
      </c>
      <c r="I58" s="27"/>
      <c r="J58" s="27"/>
      <c r="K58" s="27"/>
      <c r="L58" s="27"/>
      <c r="M58" s="27"/>
      <c r="N58" s="27"/>
      <c r="O58" s="27"/>
    </row>
    <row r="59" spans="1:15">
      <c r="A59" s="28">
        <f>Notas!H57</f>
        <v>104704</v>
      </c>
      <c r="B59" s="29">
        <f>Notas!B57</f>
        <v>10</v>
      </c>
      <c r="C59" s="29">
        <f>Notas!C57</f>
        <v>4.45</v>
      </c>
      <c r="D59" s="29">
        <f>Notas!D57</f>
        <v>3.15</v>
      </c>
      <c r="E59" s="29">
        <f>Notas!E57</f>
        <v>5.5950000000000006</v>
      </c>
      <c r="F59" s="29" t="str">
        <f>IF(Notas!F57&lt;&gt;"",Notas!F57,"")</f>
        <v/>
      </c>
      <c r="G59" s="29">
        <f>Notas!G57</f>
        <v>5.5950000000000006</v>
      </c>
      <c r="H59" s="29" t="str">
        <f t="shared" si="0"/>
        <v>Aprovou-se</v>
      </c>
      <c r="I59" s="27"/>
      <c r="J59" s="27"/>
      <c r="K59" s="27"/>
      <c r="L59" s="27"/>
      <c r="M59" s="27"/>
      <c r="N59" s="27"/>
      <c r="O59" s="27"/>
    </row>
    <row r="60" spans="1:15">
      <c r="A60" s="28">
        <f>Notas!H58</f>
        <v>104947</v>
      </c>
      <c r="B60" s="29">
        <f>Notas!B58</f>
        <v>5.8</v>
      </c>
      <c r="C60" s="29">
        <f>Notas!C58</f>
        <v>3.1</v>
      </c>
      <c r="D60" s="29">
        <f>Notas!D58</f>
        <v>4.8</v>
      </c>
      <c r="E60" s="29">
        <f>Notas!E58</f>
        <v>4.59</v>
      </c>
      <c r="F60" s="29">
        <f>IF(Notas!F58&lt;&gt;"",Notas!F58,"")</f>
        <v>5.4</v>
      </c>
      <c r="G60" s="29">
        <f>Notas!G58</f>
        <v>4.9950000000000001</v>
      </c>
      <c r="H60" s="29" t="str">
        <f t="shared" si="0"/>
        <v>Aprovou-se</v>
      </c>
      <c r="I60" s="27"/>
      <c r="J60" s="27"/>
      <c r="K60" s="27"/>
      <c r="L60" s="27"/>
      <c r="M60" s="27"/>
      <c r="N60" s="27"/>
      <c r="O60" s="27"/>
    </row>
    <row r="61" spans="1:15">
      <c r="A61" s="28">
        <f>Notas!H59</f>
        <v>104995</v>
      </c>
      <c r="B61" s="29">
        <f>Notas!B59</f>
        <v>4.9000000000000004</v>
      </c>
      <c r="C61" s="29">
        <f>Notas!C59</f>
        <v>7.85</v>
      </c>
      <c r="D61" s="29">
        <f>Notas!D59</f>
        <v>4.5</v>
      </c>
      <c r="E61" s="29">
        <f>Notas!E59</f>
        <v>5.625</v>
      </c>
      <c r="F61" s="29" t="str">
        <f>IF(Notas!F59&lt;&gt;"",Notas!F59,"")</f>
        <v/>
      </c>
      <c r="G61" s="29">
        <f>Notas!G59</f>
        <v>5.625</v>
      </c>
      <c r="H61" s="29" t="str">
        <f t="shared" si="0"/>
        <v>Aprovou-se</v>
      </c>
      <c r="I61" s="27"/>
      <c r="J61" s="27"/>
      <c r="K61" s="27"/>
      <c r="L61" s="27"/>
      <c r="M61" s="27"/>
      <c r="N61" s="27"/>
      <c r="O61" s="27"/>
    </row>
    <row r="62" spans="1:15">
      <c r="A62" s="28">
        <f>Notas!H60</f>
        <v>105160</v>
      </c>
      <c r="B62" s="29">
        <f>Notas!B60</f>
        <v>6.3</v>
      </c>
      <c r="C62" s="29">
        <f>Notas!C60</f>
        <v>4.7</v>
      </c>
      <c r="D62" s="29">
        <f>Notas!D60</f>
        <v>6.5</v>
      </c>
      <c r="E62" s="29">
        <f>Notas!E60</f>
        <v>5.9</v>
      </c>
      <c r="F62" s="29" t="str">
        <f>IF(Notas!F60&lt;&gt;"",Notas!F60,"")</f>
        <v/>
      </c>
      <c r="G62" s="29">
        <f>Notas!G60</f>
        <v>5.9</v>
      </c>
      <c r="H62" s="29" t="str">
        <f t="shared" si="0"/>
        <v>Aprovou-se</v>
      </c>
      <c r="I62" s="27"/>
      <c r="J62" s="27"/>
      <c r="K62" s="27"/>
      <c r="L62" s="27"/>
      <c r="M62" s="27"/>
      <c r="N62" s="27"/>
      <c r="O62" s="27"/>
    </row>
    <row r="63" spans="1:15">
      <c r="A63" s="28">
        <f>Notas!H61</f>
        <v>105559</v>
      </c>
      <c r="B63" s="29">
        <f>Notas!B61</f>
        <v>3.8</v>
      </c>
      <c r="C63" s="29">
        <f>Notas!C61</f>
        <v>5.8</v>
      </c>
      <c r="D63" s="29">
        <f>Notas!D61</f>
        <v>6.3</v>
      </c>
      <c r="E63" s="29">
        <f>Notas!E61</f>
        <v>5.4</v>
      </c>
      <c r="F63" s="29" t="str">
        <f>IF(Notas!F61&lt;&gt;"",Notas!F61,"")</f>
        <v/>
      </c>
      <c r="G63" s="29">
        <f>Notas!G61</f>
        <v>5.4</v>
      </c>
      <c r="H63" s="29" t="str">
        <f t="shared" si="0"/>
        <v>Aprovou-se</v>
      </c>
      <c r="I63" s="27"/>
      <c r="J63" s="27"/>
      <c r="K63" s="27"/>
      <c r="L63" s="27"/>
      <c r="M63" s="27"/>
      <c r="N63" s="27"/>
      <c r="O63" s="27"/>
    </row>
    <row r="64" spans="1:15">
      <c r="A64" s="28">
        <f>Notas!H62</f>
        <v>105648</v>
      </c>
      <c r="B64" s="29">
        <f>Notas!B62</f>
        <v>8.6999999999999993</v>
      </c>
      <c r="C64" s="29">
        <f>Notas!C62</f>
        <v>7.25</v>
      </c>
      <c r="D64" s="29">
        <f>Notas!D62</f>
        <v>6.8</v>
      </c>
      <c r="E64" s="29">
        <f>Notas!E62</f>
        <v>7.5049999999999999</v>
      </c>
      <c r="F64" s="29" t="str">
        <f>IF(Notas!F62&lt;&gt;"",Notas!F62,"")</f>
        <v/>
      </c>
      <c r="G64" s="29">
        <f>Notas!G62</f>
        <v>7.5049999999999999</v>
      </c>
      <c r="H64" s="29" t="str">
        <f t="shared" si="0"/>
        <v>Aprovou-se</v>
      </c>
      <c r="I64" s="27"/>
      <c r="J64" s="27"/>
      <c r="K64" s="27"/>
      <c r="L64" s="27"/>
      <c r="M64" s="27"/>
      <c r="N64" s="27"/>
      <c r="O64" s="27"/>
    </row>
    <row r="65" spans="1:15">
      <c r="A65" s="28">
        <f>Notas!H63</f>
        <v>105705</v>
      </c>
      <c r="B65" s="29">
        <f>Notas!B63</f>
        <v>6.9</v>
      </c>
      <c r="C65" s="29">
        <f>Notas!C63</f>
        <v>8.4499999999999993</v>
      </c>
      <c r="D65" s="29">
        <f>Notas!D63</f>
        <v>3.05</v>
      </c>
      <c r="E65" s="29">
        <f>Notas!E63</f>
        <v>5.8250000000000002</v>
      </c>
      <c r="F65" s="29" t="str">
        <f>IF(Notas!F63&lt;&gt;"",Notas!F63,"")</f>
        <v/>
      </c>
      <c r="G65" s="29">
        <f>Notas!G63</f>
        <v>5.8250000000000002</v>
      </c>
      <c r="H65" s="29" t="str">
        <f t="shared" si="0"/>
        <v>Aprovou-se</v>
      </c>
      <c r="I65" s="27"/>
      <c r="J65" s="27"/>
      <c r="K65" s="27"/>
      <c r="L65" s="27"/>
      <c r="M65" s="27"/>
      <c r="N65" s="27"/>
      <c r="O65" s="27"/>
    </row>
    <row r="66" spans="1:15">
      <c r="A66" s="28">
        <f>Notas!H64</f>
        <v>105753</v>
      </c>
      <c r="B66" s="29">
        <f>Notas!B64</f>
        <v>3.9</v>
      </c>
      <c r="C66" s="29">
        <f>Notas!C64</f>
        <v>3.9</v>
      </c>
      <c r="D66" s="29">
        <f>Notas!D64</f>
        <v>6.7</v>
      </c>
      <c r="E66" s="29">
        <f>Notas!E64</f>
        <v>5.0200000000000005</v>
      </c>
      <c r="F66" s="29" t="str">
        <f>IF(Notas!F64&lt;&gt;"",Notas!F64,"")</f>
        <v/>
      </c>
      <c r="G66" s="29">
        <f>Notas!G64</f>
        <v>5.0200000000000005</v>
      </c>
      <c r="H66" s="29" t="str">
        <f t="shared" si="0"/>
        <v>Aprovou-se</v>
      </c>
      <c r="I66" s="27"/>
      <c r="J66" s="27"/>
      <c r="K66" s="27"/>
      <c r="L66" s="27"/>
      <c r="M66" s="27"/>
      <c r="N66" s="27"/>
      <c r="O66" s="27"/>
    </row>
    <row r="67" spans="1:15">
      <c r="A67" s="28">
        <f>Notas!H65</f>
        <v>105770</v>
      </c>
      <c r="B67" s="29">
        <f>Notas!B65</f>
        <v>1.6</v>
      </c>
      <c r="C67" s="29">
        <f>Notas!C65</f>
        <v>2.95</v>
      </c>
      <c r="D67" s="29">
        <f>Notas!D65</f>
        <v>4.0999999999999996</v>
      </c>
      <c r="E67" s="29">
        <f>Notas!E65</f>
        <v>3.0049999999999999</v>
      </c>
      <c r="F67" s="29">
        <f>IF(Notas!F65&lt;&gt;"",Notas!F65,"")</f>
        <v>2</v>
      </c>
      <c r="G67" s="29">
        <f>Notas!G65</f>
        <v>2.5024999999999999</v>
      </c>
      <c r="H67" s="29" t="str">
        <f t="shared" si="0"/>
        <v>Reprovou-se</v>
      </c>
      <c r="I67" s="27"/>
      <c r="J67" s="27"/>
      <c r="K67" s="27"/>
      <c r="L67" s="27"/>
      <c r="M67" s="27"/>
      <c r="N67" s="27"/>
      <c r="O67" s="27"/>
    </row>
    <row r="68" spans="1:15">
      <c r="A68" s="28">
        <f>Notas!H66</f>
        <v>105847</v>
      </c>
      <c r="B68" s="29">
        <f>Notas!B66</f>
        <v>0</v>
      </c>
      <c r="C68" s="29">
        <f>Notas!C66</f>
        <v>0</v>
      </c>
      <c r="D68" s="29">
        <f>Notas!D66</f>
        <v>0</v>
      </c>
      <c r="E68" s="29">
        <f>Notas!E66</f>
        <v>0</v>
      </c>
      <c r="F68" s="29" t="str">
        <f>IF(Notas!F66&lt;&gt;"",Notas!F66,"")</f>
        <v/>
      </c>
      <c r="G68" s="29">
        <f>Notas!G66</f>
        <v>0</v>
      </c>
      <c r="H68" s="29" t="str">
        <f t="shared" si="0"/>
        <v>Reprovou-se</v>
      </c>
      <c r="I68" s="27"/>
      <c r="J68" s="27"/>
      <c r="K68" s="27"/>
      <c r="L68" s="27"/>
      <c r="M68" s="27"/>
      <c r="N68" s="27"/>
      <c r="O68" s="27"/>
    </row>
    <row r="69" spans="1:15">
      <c r="A69" s="28">
        <f>Notas!H67</f>
        <v>105957</v>
      </c>
      <c r="B69" s="29">
        <f>Notas!B67</f>
        <v>3.8</v>
      </c>
      <c r="C69" s="29">
        <f>Notas!C67</f>
        <v>5</v>
      </c>
      <c r="D69" s="29">
        <f>Notas!D67</f>
        <v>4.55</v>
      </c>
      <c r="E69" s="29">
        <f>Notas!E67</f>
        <v>4.46</v>
      </c>
      <c r="F69" s="29">
        <f>IF(Notas!F67&lt;&gt;"",Notas!F67,"")</f>
        <v>5.5</v>
      </c>
      <c r="G69" s="29">
        <f>Notas!G67</f>
        <v>4.9800000000000004</v>
      </c>
      <c r="H69" s="29" t="str">
        <f t="shared" si="0"/>
        <v>Aprovou-se</v>
      </c>
      <c r="I69" s="27"/>
      <c r="J69" s="27"/>
      <c r="K69" s="27"/>
      <c r="L69" s="27"/>
      <c r="M69" s="27"/>
      <c r="N69" s="27"/>
      <c r="O69" s="27"/>
    </row>
    <row r="70" spans="1:15">
      <c r="A70" s="28">
        <f>Notas!H68</f>
        <v>106026</v>
      </c>
      <c r="B70" s="29">
        <f>Notas!B68</f>
        <v>4.4000000000000004</v>
      </c>
      <c r="C70" s="29">
        <f>Notas!C68</f>
        <v>1.7</v>
      </c>
      <c r="D70" s="29">
        <f>Notas!D68</f>
        <v>1.4</v>
      </c>
      <c r="E70" s="29">
        <f>Notas!E68</f>
        <v>2.39</v>
      </c>
      <c r="F70" s="29">
        <f>IF(Notas!F68&lt;&gt;"",Notas!F68,"")</f>
        <v>2.1</v>
      </c>
      <c r="G70" s="29">
        <f>Notas!G68</f>
        <v>2.2450000000000001</v>
      </c>
      <c r="H70" s="29" t="str">
        <f t="shared" si="0"/>
        <v>Reprovou-se</v>
      </c>
      <c r="I70" s="27"/>
      <c r="J70" s="27"/>
      <c r="K70" s="27"/>
      <c r="L70" s="27"/>
      <c r="M70" s="27"/>
      <c r="N70" s="27"/>
      <c r="O70" s="27"/>
    </row>
    <row r="71" spans="1:15">
      <c r="A71" s="28">
        <f>Notas!H69</f>
        <v>106238</v>
      </c>
      <c r="B71" s="29">
        <f>Notas!B69</f>
        <v>7.1</v>
      </c>
      <c r="C71" s="29">
        <f>Notas!C69</f>
        <v>3</v>
      </c>
      <c r="D71" s="29">
        <f>Notas!D69</f>
        <v>5.2</v>
      </c>
      <c r="E71" s="29">
        <f>Notas!E69</f>
        <v>5.1100000000000003</v>
      </c>
      <c r="F71" s="29" t="str">
        <f>IF(Notas!F69&lt;&gt;"",Notas!F69,"")</f>
        <v/>
      </c>
      <c r="G71" s="29">
        <f>Notas!G69</f>
        <v>5.1100000000000003</v>
      </c>
      <c r="H71" s="29" t="str">
        <f t="shared" ref="H71:H89" si="1">IF(G71&gt;4.95,"Aprovou-se","Reprovou-se")</f>
        <v>Aprovou-se</v>
      </c>
      <c r="I71" s="27"/>
      <c r="J71" s="27"/>
      <c r="K71" s="27"/>
      <c r="L71" s="27"/>
      <c r="M71" s="27"/>
      <c r="N71" s="27"/>
      <c r="O71" s="27"/>
    </row>
    <row r="72" spans="1:15">
      <c r="A72" s="28">
        <f>Notas!H70</f>
        <v>106292</v>
      </c>
      <c r="B72" s="29">
        <f>Notas!B70</f>
        <v>5.9</v>
      </c>
      <c r="C72" s="29">
        <f>Notas!C70</f>
        <v>6.25</v>
      </c>
      <c r="D72" s="29">
        <f>Notas!D70</f>
        <v>4.3</v>
      </c>
      <c r="E72" s="29">
        <f>Notas!E70</f>
        <v>5.3650000000000002</v>
      </c>
      <c r="F72" s="29" t="str">
        <f>IF(Notas!F70&lt;&gt;"",Notas!F70,"")</f>
        <v/>
      </c>
      <c r="G72" s="29">
        <f>Notas!G70</f>
        <v>5.3650000000000002</v>
      </c>
      <c r="H72" s="29" t="str">
        <f t="shared" si="1"/>
        <v>Aprovou-se</v>
      </c>
      <c r="I72" s="27"/>
      <c r="J72" s="27"/>
      <c r="K72" s="27"/>
      <c r="L72" s="27"/>
      <c r="M72" s="27"/>
      <c r="N72" s="27"/>
      <c r="O72" s="27"/>
    </row>
    <row r="73" spans="1:15">
      <c r="A73" s="28">
        <f>Notas!H71</f>
        <v>106694</v>
      </c>
      <c r="B73" s="29">
        <f>Notas!B71</f>
        <v>9.1999999999999993</v>
      </c>
      <c r="C73" s="29">
        <f>Notas!C71</f>
        <v>8</v>
      </c>
      <c r="D73" s="29">
        <f>Notas!D71</f>
        <v>4.5999999999999996</v>
      </c>
      <c r="E73" s="29">
        <f>Notas!E71</f>
        <v>7</v>
      </c>
      <c r="F73" s="29" t="str">
        <f>IF(Notas!F71&lt;&gt;"",Notas!F71,"")</f>
        <v/>
      </c>
      <c r="G73" s="29">
        <f>Notas!G71</f>
        <v>7</v>
      </c>
      <c r="H73" s="29" t="str">
        <f t="shared" si="1"/>
        <v>Aprovou-se</v>
      </c>
      <c r="I73" s="27"/>
      <c r="J73" s="27"/>
      <c r="K73" s="27"/>
      <c r="L73" s="27"/>
      <c r="M73" s="27"/>
      <c r="N73" s="27"/>
      <c r="O73" s="27"/>
    </row>
    <row r="74" spans="1:15">
      <c r="A74" s="28">
        <f>Notas!H72</f>
        <v>106996</v>
      </c>
      <c r="B74" s="29">
        <f>Notas!B72</f>
        <v>8.3000000000000007</v>
      </c>
      <c r="C74" s="29">
        <f>Notas!C72</f>
        <v>5.45</v>
      </c>
      <c r="D74" s="29">
        <f>Notas!D72</f>
        <v>5.35</v>
      </c>
      <c r="E74" s="29">
        <f>Notas!E72</f>
        <v>6.2649999999999997</v>
      </c>
      <c r="F74" s="29" t="str">
        <f>IF(Notas!F72&lt;&gt;"",Notas!F72,"")</f>
        <v/>
      </c>
      <c r="G74" s="29">
        <f>Notas!G72</f>
        <v>6.2649999999999997</v>
      </c>
      <c r="H74" s="29" t="str">
        <f t="shared" si="1"/>
        <v>Aprovou-se</v>
      </c>
      <c r="I74" s="27"/>
      <c r="J74" s="27"/>
      <c r="K74" s="27"/>
      <c r="L74" s="27"/>
      <c r="M74" s="27"/>
      <c r="N74" s="27"/>
      <c r="O74" s="27"/>
    </row>
    <row r="75" spans="1:15">
      <c r="A75" s="28">
        <f>Notas!H73</f>
        <v>107798</v>
      </c>
      <c r="B75" s="29">
        <f>Notas!B73</f>
        <v>6.7</v>
      </c>
      <c r="C75" s="29">
        <f>Notas!C73</f>
        <v>7.75</v>
      </c>
      <c r="D75" s="29">
        <f>Notas!D73</f>
        <v>5.8</v>
      </c>
      <c r="E75" s="29">
        <f>Notas!E73</f>
        <v>6.6549999999999994</v>
      </c>
      <c r="F75" s="29" t="str">
        <f>IF(Notas!F73&lt;&gt;"",Notas!F73,"")</f>
        <v/>
      </c>
      <c r="G75" s="29">
        <f>Notas!G73</f>
        <v>6.6549999999999994</v>
      </c>
      <c r="H75" s="29" t="str">
        <f t="shared" si="1"/>
        <v>Aprovou-se</v>
      </c>
      <c r="I75" s="27"/>
      <c r="J75" s="27"/>
      <c r="K75" s="27"/>
      <c r="L75" s="27"/>
      <c r="M75" s="27"/>
      <c r="N75" s="27"/>
      <c r="O75" s="27"/>
    </row>
    <row r="76" spans="1:15">
      <c r="A76" s="28">
        <f>Notas!H74</f>
        <v>107807</v>
      </c>
      <c r="B76" s="29">
        <f>Notas!B74</f>
        <v>4.5</v>
      </c>
      <c r="C76" s="29">
        <f>Notas!C74</f>
        <v>5.3</v>
      </c>
      <c r="D76" s="29">
        <f>Notas!D74</f>
        <v>4.05</v>
      </c>
      <c r="E76" s="29">
        <f>Notas!E74</f>
        <v>4.5600000000000005</v>
      </c>
      <c r="F76" s="29" t="str">
        <f>IF(Notas!F74&lt;&gt;"",Notas!F74,"")</f>
        <v/>
      </c>
      <c r="G76" s="29">
        <f>Notas!G74</f>
        <v>4.5600000000000005</v>
      </c>
      <c r="H76" s="29" t="str">
        <f t="shared" si="1"/>
        <v>Reprovou-se</v>
      </c>
      <c r="I76" s="27"/>
      <c r="J76" s="27"/>
      <c r="K76" s="27"/>
      <c r="L76" s="27"/>
      <c r="M76" s="27"/>
      <c r="N76" s="27"/>
      <c r="O76" s="27"/>
    </row>
    <row r="77" spans="1:15">
      <c r="A77" s="28">
        <f>Notas!H75</f>
        <v>108141</v>
      </c>
      <c r="B77" s="29">
        <f>Notas!B75</f>
        <v>5.0999999999999996</v>
      </c>
      <c r="C77" s="29">
        <f>Notas!C75</f>
        <v>5.6</v>
      </c>
      <c r="D77" s="29">
        <f>Notas!D75</f>
        <v>4.4000000000000004</v>
      </c>
      <c r="E77" s="29">
        <f>Notas!E75</f>
        <v>4.9700000000000006</v>
      </c>
      <c r="F77" s="29" t="str">
        <f>IF(Notas!F75&lt;&gt;"",Notas!F75,"")</f>
        <v/>
      </c>
      <c r="G77" s="29">
        <f>Notas!G75</f>
        <v>4.9700000000000006</v>
      </c>
      <c r="H77" s="29" t="str">
        <f t="shared" si="1"/>
        <v>Aprovou-se</v>
      </c>
      <c r="I77" s="27"/>
      <c r="J77" s="27"/>
      <c r="K77" s="27"/>
      <c r="L77" s="27"/>
      <c r="M77" s="27"/>
      <c r="N77" s="27"/>
      <c r="O77" s="27"/>
    </row>
    <row r="78" spans="1:15">
      <c r="A78" s="28">
        <f>Notas!H76</f>
        <v>108210</v>
      </c>
      <c r="B78" s="29">
        <f>Notas!B76</f>
        <v>9.1999999999999993</v>
      </c>
      <c r="C78" s="29">
        <f>Notas!C76</f>
        <v>8.25</v>
      </c>
      <c r="D78" s="29">
        <f>Notas!D76</f>
        <v>5</v>
      </c>
      <c r="E78" s="29">
        <f>Notas!E76</f>
        <v>7.2349999999999994</v>
      </c>
      <c r="F78" s="29" t="str">
        <f>IF(Notas!F76&lt;&gt;"",Notas!F76,"")</f>
        <v/>
      </c>
      <c r="G78" s="29">
        <f>Notas!G76</f>
        <v>7.2349999999999994</v>
      </c>
      <c r="H78" s="29" t="str">
        <f t="shared" si="1"/>
        <v>Aprovou-se</v>
      </c>
      <c r="I78" s="27"/>
      <c r="J78" s="27"/>
      <c r="K78" s="27"/>
      <c r="L78" s="27"/>
      <c r="M78" s="27"/>
      <c r="N78" s="27"/>
      <c r="O78" s="27"/>
    </row>
    <row r="79" spans="1:15">
      <c r="A79" s="28">
        <f>Notas!H77</f>
        <v>108379</v>
      </c>
      <c r="B79" s="29">
        <f>Notas!B77</f>
        <v>2.7</v>
      </c>
      <c r="C79" s="29">
        <f>Notas!C77</f>
        <v>4.05</v>
      </c>
      <c r="D79" s="29">
        <f>Notas!D77</f>
        <v>2.9</v>
      </c>
      <c r="E79" s="29">
        <f>Notas!E77</f>
        <v>3.1850000000000001</v>
      </c>
      <c r="F79" s="29">
        <f>IF(Notas!F77&lt;&gt;"",Notas!F77,"")</f>
        <v>4.5</v>
      </c>
      <c r="G79" s="29">
        <f>Notas!G77</f>
        <v>3.8425000000000002</v>
      </c>
      <c r="H79" s="29" t="str">
        <f t="shared" si="1"/>
        <v>Reprovou-se</v>
      </c>
      <c r="I79" s="27"/>
      <c r="J79" s="27"/>
      <c r="K79" s="27"/>
      <c r="L79" s="27"/>
      <c r="M79" s="27"/>
      <c r="N79" s="27"/>
      <c r="O79" s="27"/>
    </row>
    <row r="80" spans="1:15">
      <c r="A80" s="28">
        <f>Notas!H78</f>
        <v>108584</v>
      </c>
      <c r="B80" s="29">
        <f>Notas!B78</f>
        <v>2.5</v>
      </c>
      <c r="C80" s="29">
        <f>Notas!C78</f>
        <v>2.5499999999999998</v>
      </c>
      <c r="D80" s="29">
        <f>Notas!D78</f>
        <v>2.8</v>
      </c>
      <c r="E80" s="29">
        <f>Notas!E78</f>
        <v>2.6350000000000002</v>
      </c>
      <c r="F80" s="29" t="str">
        <f>IF(Notas!F78&lt;&gt;"",Notas!F78,"")</f>
        <v/>
      </c>
      <c r="G80" s="29">
        <f>Notas!G78</f>
        <v>2.6350000000000002</v>
      </c>
      <c r="H80" s="29" t="str">
        <f t="shared" si="1"/>
        <v>Reprovou-se</v>
      </c>
      <c r="I80" s="27"/>
      <c r="J80" s="27"/>
      <c r="K80" s="27"/>
      <c r="L80" s="27"/>
      <c r="M80" s="27"/>
      <c r="N80" s="27"/>
      <c r="O80" s="27"/>
    </row>
    <row r="81" spans="1:15">
      <c r="A81" s="28">
        <f>Notas!H79</f>
        <v>0</v>
      </c>
      <c r="B81" s="29">
        <f>Notas!B79</f>
        <v>0</v>
      </c>
      <c r="C81" s="29">
        <f>Notas!C79</f>
        <v>0</v>
      </c>
      <c r="D81" s="29">
        <f>Notas!D79</f>
        <v>0</v>
      </c>
      <c r="E81" s="29" t="str">
        <f>Notas!E79</f>
        <v/>
      </c>
      <c r="F81" s="29" t="str">
        <f>IF(Notas!F79&lt;&gt;"",Notas!F79,"")</f>
        <v/>
      </c>
      <c r="G81" s="29" t="str">
        <f>Notas!G79</f>
        <v/>
      </c>
      <c r="H81" s="29" t="str">
        <f t="shared" si="1"/>
        <v>Aprovou-se</v>
      </c>
      <c r="I81" s="27"/>
      <c r="J81" s="27"/>
      <c r="K81" s="27"/>
      <c r="L81" s="27"/>
      <c r="M81" s="27"/>
      <c r="N81" s="27"/>
      <c r="O81" s="27"/>
    </row>
    <row r="82" spans="1:15">
      <c r="A82" s="28">
        <f>Notas!H80</f>
        <v>0</v>
      </c>
      <c r="B82" s="29">
        <f>Notas!B80</f>
        <v>0</v>
      </c>
      <c r="C82" s="29">
        <f>Notas!C80</f>
        <v>0</v>
      </c>
      <c r="D82" s="29">
        <f>Notas!D80</f>
        <v>0</v>
      </c>
      <c r="E82" s="29" t="str">
        <f>Notas!E80</f>
        <v/>
      </c>
      <c r="F82" s="29" t="str">
        <f>IF(Notas!F80&lt;&gt;"",Notas!F80,"")</f>
        <v/>
      </c>
      <c r="G82" s="29" t="str">
        <f>Notas!G80</f>
        <v/>
      </c>
      <c r="H82" s="29" t="str">
        <f t="shared" si="1"/>
        <v>Aprovou-se</v>
      </c>
      <c r="I82" s="27"/>
      <c r="J82" s="27"/>
      <c r="K82" s="27"/>
      <c r="L82" s="27"/>
      <c r="M82" s="27"/>
      <c r="N82" s="27"/>
      <c r="O82" s="27"/>
    </row>
    <row r="83" spans="1:15">
      <c r="A83" s="28">
        <f>Notas!H81</f>
        <v>0</v>
      </c>
      <c r="B83" s="29">
        <f>Notas!B81</f>
        <v>0</v>
      </c>
      <c r="C83" s="29">
        <f>Notas!C81</f>
        <v>0</v>
      </c>
      <c r="D83" s="29">
        <f>Notas!D81</f>
        <v>0</v>
      </c>
      <c r="E83" s="29" t="str">
        <f>Notas!E81</f>
        <v/>
      </c>
      <c r="F83" s="29" t="str">
        <f>IF(Notas!F81&lt;&gt;"",Notas!F81,"")</f>
        <v/>
      </c>
      <c r="G83" s="29" t="str">
        <f>Notas!G81</f>
        <v/>
      </c>
      <c r="H83" s="29" t="str">
        <f t="shared" si="1"/>
        <v>Aprovou-se</v>
      </c>
      <c r="I83" s="27"/>
      <c r="J83" s="27"/>
      <c r="K83" s="27"/>
      <c r="L83" s="27"/>
      <c r="M83" s="27"/>
      <c r="N83" s="27"/>
      <c r="O83" s="27"/>
    </row>
    <row r="84" spans="1:15">
      <c r="A84" s="28">
        <f>Notas!H82</f>
        <v>0</v>
      </c>
      <c r="B84" s="29">
        <f>Notas!B82</f>
        <v>0</v>
      </c>
      <c r="C84" s="29">
        <f>Notas!C82</f>
        <v>0</v>
      </c>
      <c r="D84" s="29">
        <f>Notas!D82</f>
        <v>0</v>
      </c>
      <c r="E84" s="29" t="str">
        <f>Notas!E82</f>
        <v/>
      </c>
      <c r="F84" s="29" t="str">
        <f>IF(Notas!F82&lt;&gt;"",Notas!F82,"")</f>
        <v/>
      </c>
      <c r="G84" s="29" t="str">
        <f>Notas!G82</f>
        <v/>
      </c>
      <c r="H84" s="29" t="str">
        <f t="shared" si="1"/>
        <v>Aprovou-se</v>
      </c>
      <c r="I84" s="27"/>
      <c r="J84" s="27"/>
      <c r="K84" s="27"/>
      <c r="L84" s="27"/>
      <c r="M84" s="27"/>
      <c r="N84" s="27"/>
      <c r="O84" s="27"/>
    </row>
    <row r="85" spans="1:15">
      <c r="A85" s="28">
        <f>Notas!H83</f>
        <v>0</v>
      </c>
      <c r="B85" s="29">
        <f>Notas!B83</f>
        <v>0</v>
      </c>
      <c r="C85" s="29">
        <f>Notas!C83</f>
        <v>0</v>
      </c>
      <c r="D85" s="29">
        <f>Notas!D83</f>
        <v>0</v>
      </c>
      <c r="E85" s="29" t="str">
        <f>Notas!E83</f>
        <v/>
      </c>
      <c r="F85" s="29" t="str">
        <f>IF(Notas!F83&lt;&gt;"",Notas!F83,"")</f>
        <v/>
      </c>
      <c r="G85" s="29" t="str">
        <f>Notas!G83</f>
        <v/>
      </c>
      <c r="H85" s="29" t="str">
        <f t="shared" si="1"/>
        <v>Aprovou-se</v>
      </c>
      <c r="I85" s="27"/>
      <c r="J85" s="27"/>
      <c r="K85" s="27"/>
      <c r="L85" s="27"/>
      <c r="M85" s="27"/>
      <c r="N85" s="27"/>
      <c r="O85" s="27"/>
    </row>
    <row r="86" spans="1:15">
      <c r="A86" s="28">
        <f>Notas!H84</f>
        <v>0</v>
      </c>
      <c r="B86" s="29">
        <f>Notas!B84</f>
        <v>0</v>
      </c>
      <c r="C86" s="29">
        <f>Notas!C84</f>
        <v>0</v>
      </c>
      <c r="D86" s="29">
        <f>Notas!D84</f>
        <v>0</v>
      </c>
      <c r="E86" s="29" t="str">
        <f>Notas!E84</f>
        <v/>
      </c>
      <c r="F86" s="29" t="str">
        <f>IF(Notas!F84&lt;&gt;"",Notas!F84,"")</f>
        <v/>
      </c>
      <c r="G86" s="29" t="str">
        <f>Notas!G84</f>
        <v/>
      </c>
      <c r="H86" s="29" t="str">
        <f t="shared" si="1"/>
        <v>Aprovou-se</v>
      </c>
      <c r="I86" s="27"/>
      <c r="J86" s="27"/>
      <c r="K86" s="27"/>
      <c r="L86" s="27"/>
      <c r="M86" s="27"/>
      <c r="N86" s="27"/>
      <c r="O86" s="27"/>
    </row>
    <row r="87" spans="1:15">
      <c r="A87" s="28">
        <f>Notas!H85</f>
        <v>0</v>
      </c>
      <c r="B87" s="29">
        <f>Notas!B85</f>
        <v>0</v>
      </c>
      <c r="C87" s="29">
        <f>Notas!C85</f>
        <v>0</v>
      </c>
      <c r="D87" s="29">
        <f>Notas!D85</f>
        <v>0</v>
      </c>
      <c r="E87" s="29" t="str">
        <f>Notas!E85</f>
        <v/>
      </c>
      <c r="F87" s="29" t="str">
        <f>IF(Notas!F85&lt;&gt;"",Notas!F85,"")</f>
        <v/>
      </c>
      <c r="G87" s="29" t="str">
        <f>Notas!G85</f>
        <v/>
      </c>
      <c r="H87" s="29" t="str">
        <f t="shared" si="1"/>
        <v>Aprovou-se</v>
      </c>
      <c r="I87" s="27"/>
      <c r="J87" s="27"/>
      <c r="K87" s="27"/>
      <c r="L87" s="27"/>
      <c r="M87" s="27"/>
      <c r="N87" s="27"/>
      <c r="O87" s="27"/>
    </row>
    <row r="88" spans="1:15">
      <c r="A88" s="28">
        <f>Notas!H86</f>
        <v>0</v>
      </c>
      <c r="B88" s="29">
        <f>Notas!B86</f>
        <v>0</v>
      </c>
      <c r="C88" s="29">
        <f>Notas!C86</f>
        <v>0</v>
      </c>
      <c r="D88" s="29">
        <f>Notas!D86</f>
        <v>0</v>
      </c>
      <c r="E88" s="29" t="str">
        <f>Notas!E86</f>
        <v/>
      </c>
      <c r="F88" s="29" t="str">
        <f>IF(Notas!F86&lt;&gt;"",Notas!F86,"")</f>
        <v/>
      </c>
      <c r="G88" s="29" t="str">
        <f>Notas!G86</f>
        <v/>
      </c>
      <c r="H88" s="29" t="str">
        <f t="shared" si="1"/>
        <v>Aprovou-se</v>
      </c>
      <c r="I88" s="27"/>
      <c r="J88" s="27"/>
      <c r="K88" s="27"/>
      <c r="L88" s="27"/>
      <c r="M88" s="27"/>
      <c r="N88" s="27"/>
      <c r="O88" s="27"/>
    </row>
    <row r="89" spans="1:15" ht="12.75" thickBot="1">
      <c r="A89" s="28">
        <f>Notas!H87</f>
        <v>0</v>
      </c>
      <c r="B89" s="29">
        <f>Notas!B87</f>
        <v>0</v>
      </c>
      <c r="C89" s="29">
        <f>Notas!C87</f>
        <v>0</v>
      </c>
      <c r="D89" s="29">
        <f>Notas!D87</f>
        <v>0</v>
      </c>
      <c r="E89" s="29" t="str">
        <f>Notas!E87</f>
        <v/>
      </c>
      <c r="F89" s="29" t="str">
        <f>IF(Notas!F87&lt;&gt;"",Notas!F87,"")</f>
        <v/>
      </c>
      <c r="G89" s="29" t="str">
        <f>Notas!G87</f>
        <v/>
      </c>
      <c r="H89" s="29" t="str">
        <f t="shared" si="1"/>
        <v>Aprovou-se</v>
      </c>
      <c r="I89" s="27"/>
      <c r="J89" s="27"/>
      <c r="K89" s="27"/>
      <c r="L89" s="27"/>
      <c r="M89" s="27"/>
      <c r="N89" s="27"/>
      <c r="O89" s="27"/>
    </row>
    <row r="90" spans="1:15" ht="12.75" thickTop="1">
      <c r="A90" s="13" t="s">
        <v>8</v>
      </c>
      <c r="B90" s="14">
        <f>Notas!B88</f>
        <v>5.0578947368421057</v>
      </c>
      <c r="C90" s="14">
        <f>Notas!C88</f>
        <v>4.7249999999999988</v>
      </c>
      <c r="D90" s="14">
        <f>Notas!D88</f>
        <v>4.1198113207547191</v>
      </c>
      <c r="E90" s="15">
        <f>Notas!E88</f>
        <v>4.1045081967213113</v>
      </c>
      <c r="F90" s="14">
        <f>Notas!F88</f>
        <v>2.9611111111111112</v>
      </c>
      <c r="G90" s="15">
        <f>Notas!G88</f>
        <v>4.0235245901639338</v>
      </c>
      <c r="H90" s="27"/>
      <c r="I90" s="27"/>
      <c r="J90" s="27"/>
      <c r="K90" s="27"/>
      <c r="L90" s="27"/>
      <c r="M90" s="27"/>
      <c r="N90" s="27"/>
      <c r="O90" s="27"/>
    </row>
    <row r="91" spans="1:15">
      <c r="A91" s="16" t="s">
        <v>11</v>
      </c>
      <c r="B91" s="11">
        <f>Notas!B89</f>
        <v>2.4317797251352666</v>
      </c>
      <c r="C91" s="11">
        <f>Notas!C89</f>
        <v>2.2524357884592598</v>
      </c>
      <c r="D91" s="11">
        <f>Notas!D89</f>
        <v>1.7691083049052541</v>
      </c>
      <c r="E91" s="12">
        <f>Notas!E89</f>
        <v>2.1783504280605763</v>
      </c>
      <c r="F91" s="11">
        <f>Notas!F89</f>
        <v>1.8585696235954228</v>
      </c>
      <c r="G91" s="12">
        <f>Notas!G89</f>
        <v>2.2620452294811844</v>
      </c>
      <c r="H91" s="27"/>
      <c r="I91" s="27"/>
      <c r="J91" s="27"/>
      <c r="K91" s="27"/>
      <c r="L91" s="27"/>
      <c r="M91" s="27"/>
      <c r="N91" s="27"/>
      <c r="O91" s="27"/>
    </row>
    <row r="92" spans="1:15" ht="12.75" thickBot="1">
      <c r="A92" s="17" t="s">
        <v>12</v>
      </c>
      <c r="B92" s="18">
        <f>Notas!B90</f>
        <v>4.9000000000000004</v>
      </c>
      <c r="C92" s="18">
        <f>Notas!C90</f>
        <v>4.75</v>
      </c>
      <c r="D92" s="18">
        <f>Notas!D90</f>
        <v>4.5</v>
      </c>
      <c r="E92" s="19">
        <f>Notas!E90</f>
        <v>4.5950000000000006</v>
      </c>
      <c r="F92" s="18">
        <f>Notas!F90</f>
        <v>3.15</v>
      </c>
      <c r="G92" s="19">
        <f>Notas!G90</f>
        <v>4.5600000000000005</v>
      </c>
      <c r="H92" s="27"/>
      <c r="I92" s="27"/>
      <c r="J92" s="27"/>
      <c r="K92" s="27"/>
      <c r="L92" s="27"/>
      <c r="M92" s="27"/>
      <c r="N92" s="27"/>
      <c r="O92" s="27"/>
    </row>
    <row r="93" spans="1:15" ht="12.75" thickTop="1">
      <c r="A93" s="27"/>
      <c r="B93" s="30"/>
      <c r="C93" s="27"/>
      <c r="D93" s="27"/>
      <c r="E93" s="27"/>
      <c r="F93" s="27"/>
      <c r="G93" s="30"/>
      <c r="H93" s="27"/>
      <c r="I93" s="27"/>
      <c r="J93" s="27"/>
      <c r="K93" s="27"/>
      <c r="L93" s="27"/>
      <c r="M93" s="27"/>
      <c r="N93" s="27"/>
      <c r="O93" s="27"/>
    </row>
    <row r="94" spans="1:15">
      <c r="A94" s="27"/>
      <c r="B94" s="30"/>
      <c r="C94" s="27"/>
      <c r="D94" s="27"/>
      <c r="E94" s="27"/>
      <c r="F94" s="27"/>
      <c r="G94" s="30"/>
      <c r="H94" s="27"/>
      <c r="I94" s="27"/>
      <c r="J94" s="27"/>
      <c r="K94" s="27"/>
      <c r="L94" s="27"/>
      <c r="M94" s="27"/>
      <c r="N94" s="27"/>
      <c r="O94" s="27"/>
    </row>
    <row r="95" spans="1:15">
      <c r="A95" s="27"/>
      <c r="B95" s="30"/>
      <c r="C95" s="27"/>
      <c r="D95" s="27"/>
      <c r="E95" s="27"/>
      <c r="F95" s="27"/>
      <c r="G95" s="30"/>
      <c r="H95" s="27"/>
      <c r="I95" s="27"/>
      <c r="J95" s="27"/>
      <c r="K95" s="27"/>
      <c r="L95" s="27"/>
      <c r="M95" s="27"/>
      <c r="N95" s="27"/>
      <c r="O95" s="27"/>
    </row>
    <row r="96" spans="1:15">
      <c r="A96" s="27"/>
      <c r="B96" s="30"/>
      <c r="C96" s="27"/>
      <c r="D96" s="27"/>
      <c r="E96" s="27"/>
      <c r="F96" s="27"/>
      <c r="G96" s="30"/>
      <c r="H96" s="27"/>
      <c r="I96" s="27"/>
      <c r="J96" s="27"/>
      <c r="K96" s="27"/>
      <c r="L96" s="27"/>
      <c r="M96" s="27"/>
      <c r="N96" s="27"/>
      <c r="O96" s="27"/>
    </row>
    <row r="97" spans="1:15">
      <c r="A97" s="27"/>
      <c r="B97" s="30"/>
      <c r="C97" s="27"/>
      <c r="D97" s="27"/>
      <c r="E97" s="27"/>
      <c r="F97" s="27"/>
      <c r="G97" s="30"/>
      <c r="H97" s="27"/>
      <c r="I97" s="27"/>
      <c r="J97" s="27"/>
      <c r="K97" s="27"/>
      <c r="L97" s="27"/>
      <c r="M97" s="27"/>
      <c r="N97" s="27"/>
      <c r="O97" s="27"/>
    </row>
    <row r="98" spans="1:15">
      <c r="A98" s="27"/>
      <c r="B98" s="30"/>
      <c r="C98" s="27"/>
      <c r="D98" s="27"/>
      <c r="E98" s="27"/>
      <c r="F98" s="27"/>
      <c r="G98" s="30"/>
      <c r="H98" s="27"/>
      <c r="I98" s="27"/>
      <c r="J98" s="27"/>
      <c r="K98" s="27"/>
      <c r="L98" s="27"/>
      <c r="M98" s="27"/>
      <c r="N98" s="27"/>
      <c r="O98" s="27"/>
    </row>
    <row r="99" spans="1:15">
      <c r="A99" s="27"/>
      <c r="B99" s="30"/>
      <c r="C99" s="27"/>
      <c r="D99" s="27"/>
      <c r="E99" s="27"/>
      <c r="F99" s="27"/>
      <c r="G99" s="30"/>
      <c r="H99" s="27"/>
      <c r="I99" s="27"/>
      <c r="J99" s="27"/>
      <c r="K99" s="27"/>
      <c r="L99" s="27"/>
      <c r="M99" s="27"/>
      <c r="N99" s="27"/>
      <c r="O99" s="27"/>
    </row>
    <row r="100" spans="1:15">
      <c r="A100" s="27"/>
      <c r="B100" s="30"/>
      <c r="C100" s="27"/>
      <c r="D100" s="27"/>
      <c r="E100" s="27"/>
      <c r="F100" s="27"/>
      <c r="G100" s="30"/>
      <c r="H100" s="27"/>
      <c r="I100" s="27"/>
      <c r="J100" s="27"/>
      <c r="K100" s="27"/>
      <c r="L100" s="27"/>
      <c r="M100" s="27"/>
      <c r="N100" s="27"/>
      <c r="O100" s="27"/>
    </row>
    <row r="101" spans="1:15">
      <c r="A101" s="27"/>
      <c r="B101" s="30"/>
      <c r="C101" s="27"/>
      <c r="D101" s="27"/>
      <c r="E101" s="27"/>
      <c r="F101" s="27"/>
      <c r="G101" s="30"/>
      <c r="H101" s="27"/>
      <c r="I101" s="27"/>
      <c r="J101" s="27"/>
      <c r="K101" s="27"/>
      <c r="L101" s="27"/>
      <c r="M101" s="27"/>
      <c r="N101" s="27"/>
      <c r="O101" s="27"/>
    </row>
    <row r="102" spans="1:15">
      <c r="A102" s="27"/>
      <c r="B102" s="30"/>
      <c r="C102" s="27"/>
      <c r="D102" s="27"/>
      <c r="E102" s="27"/>
      <c r="F102" s="27"/>
      <c r="G102" s="30"/>
      <c r="H102" s="27"/>
      <c r="I102" s="27"/>
      <c r="J102" s="27"/>
      <c r="K102" s="27"/>
      <c r="L102" s="27"/>
      <c r="M102" s="27"/>
      <c r="N102" s="27"/>
      <c r="O102" s="27"/>
    </row>
    <row r="103" spans="1:15">
      <c r="A103" s="27"/>
      <c r="B103" s="30"/>
      <c r="C103" s="27"/>
      <c r="D103" s="27"/>
      <c r="E103" s="27"/>
      <c r="F103" s="27"/>
      <c r="G103" s="30"/>
      <c r="H103" s="27"/>
      <c r="I103" s="27"/>
      <c r="J103" s="27"/>
      <c r="K103" s="27"/>
      <c r="L103" s="27"/>
      <c r="M103" s="27"/>
      <c r="N103" s="27"/>
      <c r="O103" s="27"/>
    </row>
    <row r="104" spans="1:15">
      <c r="A104" s="27"/>
      <c r="B104" s="30"/>
      <c r="C104" s="27"/>
      <c r="D104" s="27"/>
      <c r="E104" s="27"/>
      <c r="F104" s="27"/>
      <c r="G104" s="30"/>
      <c r="H104" s="27"/>
      <c r="I104" s="27"/>
      <c r="J104" s="27"/>
      <c r="K104" s="27"/>
      <c r="L104" s="27"/>
      <c r="M104" s="27"/>
      <c r="N104" s="27"/>
      <c r="O104" s="27"/>
    </row>
    <row r="105" spans="1:15">
      <c r="A105" s="27"/>
      <c r="B105" s="30"/>
      <c r="C105" s="27"/>
      <c r="D105" s="27"/>
      <c r="E105" s="27"/>
      <c r="F105" s="27"/>
      <c r="G105" s="30"/>
      <c r="H105" s="27"/>
      <c r="I105" s="27"/>
      <c r="J105" s="27"/>
      <c r="K105" s="27"/>
      <c r="L105" s="27"/>
      <c r="M105" s="27"/>
      <c r="N105" s="27"/>
      <c r="O105" s="27"/>
    </row>
    <row r="106" spans="1:15">
      <c r="A106" s="27"/>
      <c r="B106" s="30"/>
      <c r="C106" s="27"/>
      <c r="D106" s="27"/>
      <c r="E106" s="27"/>
      <c r="F106" s="27"/>
      <c r="G106" s="30"/>
      <c r="H106" s="27"/>
      <c r="I106" s="27"/>
      <c r="J106" s="27"/>
      <c r="K106" s="27"/>
      <c r="L106" s="27"/>
      <c r="M106" s="27"/>
      <c r="N106" s="27"/>
      <c r="O106" s="27"/>
    </row>
    <row r="107" spans="1:15">
      <c r="A107" s="27"/>
      <c r="B107" s="30"/>
      <c r="C107" s="27"/>
      <c r="D107" s="27"/>
      <c r="E107" s="27"/>
      <c r="F107" s="27"/>
      <c r="G107" s="30"/>
      <c r="H107" s="27"/>
      <c r="I107" s="27"/>
      <c r="J107" s="27"/>
      <c r="K107" s="27"/>
      <c r="L107" s="27"/>
      <c r="M107" s="27"/>
      <c r="N107" s="27"/>
      <c r="O107" s="27"/>
    </row>
    <row r="108" spans="1:15">
      <c r="A108" s="27"/>
      <c r="B108" s="30"/>
      <c r="C108" s="27"/>
      <c r="D108" s="27"/>
      <c r="E108" s="27"/>
      <c r="F108" s="27"/>
      <c r="G108" s="30"/>
      <c r="H108" s="27"/>
      <c r="I108" s="27"/>
      <c r="J108" s="27"/>
      <c r="K108" s="27"/>
      <c r="L108" s="27"/>
      <c r="M108" s="27"/>
      <c r="N108" s="27"/>
      <c r="O108" s="27"/>
    </row>
    <row r="109" spans="1:15">
      <c r="A109" s="27"/>
      <c r="B109" s="30"/>
      <c r="C109" s="27"/>
      <c r="D109" s="27"/>
      <c r="E109" s="27"/>
      <c r="F109" s="27"/>
      <c r="G109" s="30"/>
      <c r="H109" s="27"/>
      <c r="I109" s="27"/>
      <c r="J109" s="27"/>
      <c r="K109" s="27"/>
      <c r="L109" s="27"/>
      <c r="M109" s="27"/>
      <c r="N109" s="27"/>
      <c r="O109" s="27"/>
    </row>
    <row r="110" spans="1:15">
      <c r="A110" s="27"/>
      <c r="B110" s="30"/>
      <c r="C110" s="27"/>
      <c r="D110" s="27"/>
      <c r="E110" s="27"/>
      <c r="F110" s="27"/>
      <c r="G110" s="30"/>
      <c r="H110" s="27"/>
      <c r="I110" s="27"/>
      <c r="J110" s="27"/>
      <c r="K110" s="27"/>
      <c r="L110" s="27"/>
      <c r="M110" s="27"/>
      <c r="N110" s="27"/>
      <c r="O110" s="27"/>
    </row>
    <row r="111" spans="1:15">
      <c r="A111" s="27"/>
      <c r="B111" s="30"/>
      <c r="C111" s="27"/>
      <c r="D111" s="27"/>
      <c r="E111" s="27"/>
      <c r="F111" s="27"/>
      <c r="G111" s="30"/>
      <c r="H111" s="27"/>
      <c r="I111" s="27"/>
      <c r="J111" s="27"/>
      <c r="K111" s="27"/>
      <c r="L111" s="27"/>
      <c r="M111" s="27"/>
      <c r="N111" s="27"/>
      <c r="O111" s="27"/>
    </row>
    <row r="112" spans="1:15">
      <c r="A112" s="27"/>
      <c r="B112" s="30"/>
      <c r="C112" s="27"/>
      <c r="D112" s="27"/>
      <c r="E112" s="27"/>
      <c r="F112" s="27"/>
      <c r="G112" s="30"/>
      <c r="H112" s="27"/>
      <c r="I112" s="27"/>
      <c r="J112" s="27"/>
      <c r="K112" s="27"/>
      <c r="L112" s="27"/>
      <c r="M112" s="27"/>
      <c r="N112" s="27"/>
      <c r="O112" s="27"/>
    </row>
  </sheetData>
  <mergeCells count="2">
    <mergeCell ref="A1:H1"/>
    <mergeCell ref="A2:H2"/>
  </mergeCells>
  <phoneticPr fontId="0" type="noConversion"/>
  <printOptions horizontalCentered="1" gridLinesSet="0"/>
  <pageMargins left="0.39000000000000007" right="0.39000000000000007" top="0.98" bottom="0.98" header="0.51" footer="0.51"/>
  <headerFooter>
    <oddHeader>&amp;L&amp;10Profa. Ketty A. de Rezende&amp;R&amp;10Notas de MA311 - Turma F</oddHeader>
    <oddFooter>&amp;L&amp;10Página &amp;P&amp;R&amp;10&amp;D</oddFooter>
  </headerFooter>
  <ignoredErrors>
    <ignoredError sqref="H90:H1048576 I1:XFD1048576 F90:F1048576 A1:E1048576 G1:G1048576 F1:F5 H3:H4" emptyCellReference="1"/>
  </ignoredErrors>
  <extLst>
    <ext xmlns:mx="http://schemas.microsoft.com/office/mac/excel/2008/main" uri="http://schemas.microsoft.com/office/mac/excel/2008/main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2</vt:i4>
      </vt:variant>
      <vt:variant>
        <vt:lpstr>Intervalos nomeados</vt:lpstr>
      </vt:variant>
      <vt:variant>
        <vt:i4>4</vt:i4>
      </vt:variant>
    </vt:vector>
  </HeadingPairs>
  <TitlesOfParts>
    <vt:vector size="6" baseType="lpstr">
      <vt:lpstr>Notas</vt:lpstr>
      <vt:lpstr>Para Web</vt:lpstr>
      <vt:lpstr>Notas!Area_de_impressao</vt:lpstr>
      <vt:lpstr>'Para Web'!Area_de_impressao</vt:lpstr>
      <vt:lpstr>Notas!Titulos_de_impressao</vt:lpstr>
      <vt:lpstr>'Para Web'!Titulos_de_impressao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Andreani</dc:creator>
  <cp:lastModifiedBy>Andreani</cp:lastModifiedBy>
  <cp:lastPrinted>2011-05-09T14:06:18Z</cp:lastPrinted>
  <dcterms:created xsi:type="dcterms:W3CDTF">1999-06-30T12:25:27Z</dcterms:created>
  <dcterms:modified xsi:type="dcterms:W3CDTF">2011-07-14T11:03:45Z</dcterms:modified>
</cp:coreProperties>
</file>